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en.Greyling\Documents\01 Forms Committee\0001 Pre-final drafts\Contractor\Edited for submission June 2022\"/>
    </mc:Choice>
  </mc:AlternateContent>
  <bookViews>
    <workbookView xWindow="0" yWindow="0" windowWidth="19200" windowHeight="7310"/>
  </bookViews>
  <sheets>
    <sheet name="NYS BOQ  " sheetId="1" r:id="rId1"/>
  </sheets>
  <externalReferences>
    <externalReference r:id="rId2"/>
  </externalReferences>
  <definedNames>
    <definedName name="_xlnm.Print_Area" localSheetId="0">'NYS BOQ  '!$A$1:$H$105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1" l="1"/>
  <c r="H25" i="1"/>
  <c r="F37" i="1" s="1"/>
  <c r="H37" i="1" s="1"/>
  <c r="C26" i="1"/>
  <c r="H28" i="1"/>
  <c r="C29" i="1"/>
  <c r="H31" i="1"/>
  <c r="H43" i="1"/>
  <c r="F45" i="1"/>
  <c r="H45" i="1" s="1"/>
  <c r="H50" i="1"/>
  <c r="F54" i="1"/>
  <c r="H54" i="1"/>
  <c r="H77" i="1"/>
  <c r="F79" i="1"/>
  <c r="H79" i="1" s="1"/>
  <c r="H84" i="1"/>
  <c r="F89" i="1"/>
  <c r="H89" i="1"/>
  <c r="H94" i="1"/>
  <c r="H96" i="1"/>
  <c r="G100" i="1"/>
  <c r="H100" i="1"/>
  <c r="H58" i="1" l="1"/>
  <c r="H71" i="1" s="1"/>
  <c r="H103" i="1" s="1"/>
  <c r="H105" i="1" s="1"/>
</calcChain>
</file>

<file path=xl/sharedStrings.xml><?xml version="1.0" encoding="utf-8"?>
<sst xmlns="http://schemas.openxmlformats.org/spreadsheetml/2006/main" count="106" uniqueCount="77">
  <si>
    <t>R</t>
  </si>
  <si>
    <t>Carried to Final Summary</t>
  </si>
  <si>
    <t>PC</t>
  </si>
  <si>
    <t>Provide logistic items for exit workshop (Catering, Orange Golf T-Shirts, Venue Hire and Sound System).</t>
  </si>
  <si>
    <t>200.09.01</t>
  </si>
  <si>
    <t>LOGISTICS FOR EXIT WORKSHOPS</t>
  </si>
  <si>
    <t>hours</t>
  </si>
  <si>
    <r>
      <t xml:space="preserve">LIAISON WITH SERVICE PROVIDER </t>
    </r>
    <r>
      <rPr>
        <sz val="10"/>
        <rFont val="Arial"/>
        <family val="2"/>
      </rPr>
      <t>(ref. SL 11.08)</t>
    </r>
  </si>
  <si>
    <t>Sum</t>
  </si>
  <si>
    <t>Appointment of Youth Team Leader/s for the duration of the contract (ref. SL 11.07.01)</t>
  </si>
  <si>
    <t>200.07.01</t>
  </si>
  <si>
    <t>APPOINTMENT OF YOUTH TRAINING COORDINATOR (TEAM LEADER/S)</t>
  </si>
  <si>
    <t>(ref. SL 11.06.02)</t>
  </si>
  <si>
    <t>%</t>
  </si>
  <si>
    <t>Profit and attendance on condition that services and cost has been incurred</t>
  </si>
  <si>
    <t>200.06.02</t>
  </si>
  <si>
    <r>
      <t xml:space="preserve">Provide all youth workers with prescribed tools for their respective trades. Specification for the mentioned tools to be provided by the Service Provider. These tools will become the property of the youth workers after the completion of the programme </t>
    </r>
    <r>
      <rPr>
        <sz val="10"/>
        <color indexed="10"/>
        <rFont val="Arial"/>
        <family val="2"/>
      </rPr>
      <t>(ref. SL 11.06.01)</t>
    </r>
  </si>
  <si>
    <t>200.06.01</t>
  </si>
  <si>
    <t>PROVISION OF BASIC TOOLS FOR YOUTH WORKERS</t>
  </si>
  <si>
    <t>(ref. SL 11.05.02)</t>
  </si>
  <si>
    <t xml:space="preserve">Profit and attendance on condition that services and cost has been incurred   </t>
  </si>
  <si>
    <t>200.05.02</t>
  </si>
  <si>
    <t>Supply EPWP branded 2 x overalls, safety boots and 1 x EPWP branded hard hat to youth workers (ref. SL 11.05.01)</t>
  </si>
  <si>
    <t>200.05.01</t>
  </si>
  <si>
    <t>PROVISION OF EPWP DESIGNED OVERALLS AND HARD HATS TO YOUTH WORKERS</t>
  </si>
  <si>
    <t>Brought forward</t>
  </si>
  <si>
    <t>TITY</t>
  </si>
  <si>
    <t>NO</t>
  </si>
  <si>
    <t>AMOUNT</t>
  </si>
  <si>
    <t>RATE</t>
  </si>
  <si>
    <t>QUAN-</t>
  </si>
  <si>
    <t>UNIT</t>
  </si>
  <si>
    <t>DESCRIPTION</t>
  </si>
  <si>
    <t>ITEM</t>
  </si>
  <si>
    <t>EXPANDED PUBLIC WORKS PROGRAMME</t>
  </si>
  <si>
    <t>Carried forward</t>
  </si>
  <si>
    <t>(ref. SL 11.04.02)</t>
  </si>
  <si>
    <t xml:space="preserve">Profit and attendance on condition that services and cost has been incurred  </t>
  </si>
  <si>
    <t>200.04.02</t>
  </si>
  <si>
    <r>
      <t xml:space="preserve">The unit of measurement shall be the number of youth workers at the labour rate of </t>
    </r>
    <r>
      <rPr>
        <b/>
        <sz val="10"/>
        <color indexed="10"/>
        <rFont val="Arial"/>
        <family val="2"/>
      </rPr>
      <t>R 83.59</t>
    </r>
    <r>
      <rPr>
        <sz val="10"/>
        <rFont val="Arial"/>
        <family val="2"/>
      </rPr>
      <t xml:space="preserve"> per day on Training as per EPWP Ministerial Determination multiplied by the period employed in months and the rate tendered shall include full compensation for all costs associated with the employment of youth workers and for complying with the conditions of contract.  The cost for the training shall be excluded from this item.  This item is based on 9 months appointment for youth workers</t>
    </r>
  </si>
  <si>
    <t>Employment of youth workers</t>
  </si>
  <si>
    <t>200.04.01</t>
  </si>
  <si>
    <t>EMPLOYMENT OF YOUTH WORKERS</t>
  </si>
  <si>
    <t>(on item .01 above)</t>
  </si>
  <si>
    <t xml:space="preserve">.02    Profit and attendance on condition that services and cost has been incurred </t>
  </si>
  <si>
    <t xml:space="preserve">.01    Traveling (based on R30 per day return trip/youth worker) </t>
  </si>
  <si>
    <t>Practical Work based Experiential training for 10 days each (ref. SL 11.02.01)</t>
  </si>
  <si>
    <t>200.02.01</t>
  </si>
  <si>
    <t>TRAVELING DURING ON-SITE TRAINING:</t>
  </si>
  <si>
    <t>(on items 200.01.01 and 200.01.02 above)</t>
  </si>
  <si>
    <t>200.01.04</t>
  </si>
  <si>
    <t>Youth-worker</t>
  </si>
  <si>
    <r>
      <t xml:space="preserve">Payment Reduction </t>
    </r>
    <r>
      <rPr>
        <sz val="10"/>
        <color indexed="10"/>
        <rFont val="Arial"/>
        <family val="2"/>
      </rPr>
      <t>due to not meeting the training target (ref. SL 11.03)</t>
    </r>
  </si>
  <si>
    <t>200.01.03</t>
  </si>
  <si>
    <t>The above items are only applicable if NYDA do not fund the specific training.</t>
  </si>
  <si>
    <t>Provide Medical Surveillance</t>
  </si>
  <si>
    <t>days per youth worker (ref. SL 11.01.02)</t>
  </si>
  <si>
    <t>average of</t>
  </si>
  <si>
    <t>Technical skills training for youth workers for an</t>
  </si>
  <si>
    <t>200.01.02</t>
  </si>
  <si>
    <r>
      <t xml:space="preserve">days per youth worker </t>
    </r>
    <r>
      <rPr>
        <sz val="10"/>
        <color indexed="10"/>
        <rFont val="Arial"/>
        <family val="2"/>
      </rPr>
      <t>(ref. SL 11.01.01)</t>
    </r>
  </si>
  <si>
    <t>Orientation and Life skills development training for youth workers for an</t>
  </si>
  <si>
    <t>200.01.01</t>
  </si>
  <si>
    <t>Orientation, Life skills development and technical training:</t>
  </si>
  <si>
    <t xml:space="preserve"> YOUTH WORKERS)</t>
  </si>
  <si>
    <t xml:space="preserve">(TARGET: </t>
  </si>
  <si>
    <t>TRAINING OF YOUTH WORKERS</t>
  </si>
  <si>
    <t xml:space="preserve">Note: The contractor shall test the market by submitting the 3 quortes before appointment of the training provider </t>
  </si>
  <si>
    <t>Tenderers are advised to study the Additional Specification SL: Employment and Training of Labour on the Expanded Public Works Programme (EPWP) Infrastructure Projects: National Youth Service, as bound elsewhere in the Bills of Quantities, and then price this Bill accordingly</t>
  </si>
  <si>
    <t>PREAMBLES</t>
  </si>
  <si>
    <t>EMPLOYMENT AND TRAINING OF LABOUR ON THE EPWP-NYS INFRASTRUCTURE PROJECTS</t>
  </si>
  <si>
    <t>BILL BO __</t>
  </si>
  <si>
    <t>SECTION NO __</t>
  </si>
  <si>
    <t>QUANTITY</t>
  </si>
  <si>
    <t>ITEM NO</t>
  </si>
  <si>
    <t>???</t>
  </si>
  <si>
    <t xml:space="preserve">PROJECT NAME: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</si>
</sst>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164" formatCode="_-* #,##0.00_-;\-* #,##0.00_-;_-* &quot;-&quot;??_-;_-@_-"/>
    <numFmt numFmtId="165" formatCode="_ * #,##0.00_ ;_ * \-#,##0.00_ ;_ * &quot;-&quot;??_ ;_ @_ "/>
    <numFmt numFmtId="166" formatCode="_ [$R-1C09]\ * #,##0_ ;_ [$R-1C09]\ * \-#,##0_ ;_ [$R-1C09]\ * &quot;-&quot;_ ;_ @_ "/>
    <numFmt numFmtId="167" formatCode="_-* #,##0_-;\-* #,##0_-;_-* &quot;-&quot;??_-;_-@_-"/>
    <numFmt numFmtId="168" formatCode="_(* #,##0.00_);_(* \(#,##0.00\);_(* &quot;-&quot;_);_(@_)"/>
  </numFmts>
  <fonts count="9" x14ac:knownFonts="1">
    <font>
      <sz val="11"/>
      <color theme="1"/>
      <name val="Calibri"/>
      <family val="2"/>
      <scheme val="minor"/>
    </font>
    <font>
      <sz val="10"/>
      <name val="Arial"/>
      <family val="2"/>
    </font>
    <font>
      <b/>
      <sz val="10"/>
      <name val="Arial"/>
      <family val="2"/>
    </font>
    <font>
      <b/>
      <u/>
      <sz val="10"/>
      <name val="Arial"/>
      <family val="2"/>
    </font>
    <font>
      <sz val="10"/>
      <color indexed="10"/>
      <name val="Arial"/>
      <family val="2"/>
    </font>
    <font>
      <b/>
      <sz val="10"/>
      <color theme="0"/>
      <name val="Arial"/>
      <family val="2"/>
    </font>
    <font>
      <b/>
      <sz val="10"/>
      <color indexed="10"/>
      <name val="Arial"/>
      <family val="2"/>
    </font>
    <font>
      <sz val="8"/>
      <name val="Arial"/>
      <family val="2"/>
    </font>
    <font>
      <u/>
      <sz val="10"/>
      <name val="Arial"/>
      <family val="2"/>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3" fontId="1" fillId="0" borderId="0" applyFont="0" applyFill="0" applyBorder="0" applyAlignment="0" applyProtection="0"/>
  </cellStyleXfs>
  <cellXfs count="183">
    <xf numFmtId="0" fontId="0" fillId="0" borderId="0" xfId="0"/>
    <xf numFmtId="0" fontId="1" fillId="0" borderId="0" xfId="1"/>
    <xf numFmtId="164" fontId="0" fillId="0" borderId="0" xfId="2" applyFont="1"/>
    <xf numFmtId="0" fontId="1" fillId="0" borderId="0" xfId="1" applyFont="1" applyAlignment="1">
      <alignment vertical="top"/>
    </xf>
    <xf numFmtId="164" fontId="2" fillId="0" borderId="0" xfId="1" applyNumberFormat="1" applyFont="1"/>
    <xf numFmtId="0" fontId="1" fillId="0" borderId="0" xfId="1" applyFont="1"/>
    <xf numFmtId="0" fontId="1" fillId="0" borderId="0" xfId="1" applyAlignment="1">
      <alignment vertical="top"/>
    </xf>
    <xf numFmtId="164" fontId="0" fillId="0" borderId="0" xfId="2" applyFont="1" applyAlignment="1">
      <alignment vertical="top"/>
    </xf>
    <xf numFmtId="4" fontId="1" fillId="0" borderId="0" xfId="1" applyNumberFormat="1" applyAlignment="1">
      <alignment vertical="top"/>
    </xf>
    <xf numFmtId="0" fontId="3" fillId="0" borderId="0" xfId="1" applyFont="1" applyAlignment="1">
      <alignment vertical="top"/>
    </xf>
    <xf numFmtId="9" fontId="2" fillId="0" borderId="1" xfId="3" applyFont="1" applyBorder="1" applyAlignment="1">
      <alignment horizontal="center"/>
    </xf>
    <xf numFmtId="4" fontId="0" fillId="0" borderId="2" xfId="4" applyNumberFormat="1" applyFont="1" applyBorder="1"/>
    <xf numFmtId="164" fontId="0" fillId="0" borderId="3" xfId="2" applyFont="1" applyBorder="1" applyAlignment="1">
      <alignment horizontal="right"/>
    </xf>
    <xf numFmtId="41" fontId="0" fillId="0" borderId="3" xfId="2" applyNumberFormat="1" applyFont="1" applyBorder="1" applyAlignment="1">
      <alignment horizontal="right"/>
    </xf>
    <xf numFmtId="0" fontId="1" fillId="0" borderId="3" xfId="1" applyFont="1" applyBorder="1" applyAlignment="1">
      <alignment horizontal="center"/>
    </xf>
    <xf numFmtId="4" fontId="1" fillId="0" borderId="3" xfId="1" applyNumberFormat="1" applyFont="1" applyBorder="1" applyAlignment="1">
      <alignment horizontal="left"/>
    </xf>
    <xf numFmtId="0" fontId="1" fillId="0" borderId="3" xfId="1" applyFont="1" applyBorder="1" applyAlignment="1">
      <alignment horizontal="left"/>
    </xf>
    <xf numFmtId="0" fontId="4" fillId="0" borderId="4" xfId="1" applyFont="1" applyBorder="1" applyAlignment="1">
      <alignment horizontal="left"/>
    </xf>
    <xf numFmtId="165" fontId="1" fillId="0" borderId="0" xfId="1" applyNumberFormat="1" applyAlignment="1">
      <alignment vertical="top"/>
    </xf>
    <xf numFmtId="4" fontId="2" fillId="0" borderId="5" xfId="4" applyNumberFormat="1" applyFont="1" applyBorder="1" applyAlignment="1" applyProtection="1">
      <alignment horizontal="right"/>
      <protection locked="0"/>
    </xf>
    <xf numFmtId="164" fontId="2" fillId="0" borderId="0" xfId="2" applyFont="1" applyBorder="1" applyAlignment="1">
      <alignment horizontal="right"/>
    </xf>
    <xf numFmtId="41" fontId="2" fillId="0" borderId="0" xfId="2" applyNumberFormat="1" applyFont="1" applyBorder="1" applyAlignment="1">
      <alignment horizontal="right"/>
    </xf>
    <xf numFmtId="0" fontId="2" fillId="0" borderId="0" xfId="1" applyFont="1" applyBorder="1" applyAlignment="1">
      <alignment horizontal="center"/>
    </xf>
    <xf numFmtId="0" fontId="2" fillId="0" borderId="0" xfId="1" applyFont="1" applyBorder="1" applyAlignment="1">
      <alignment horizontal="left"/>
    </xf>
    <xf numFmtId="0" fontId="2" fillId="0" borderId="6" xfId="1" applyFont="1" applyBorder="1" applyAlignment="1">
      <alignment horizontal="left"/>
    </xf>
    <xf numFmtId="4" fontId="0" fillId="0" borderId="7" xfId="4" applyNumberFormat="1" applyFont="1" applyBorder="1" applyAlignment="1" applyProtection="1">
      <alignment horizontal="right"/>
      <protection locked="0"/>
    </xf>
    <xf numFmtId="164" fontId="0" fillId="0" borderId="1" xfId="2" applyFont="1" applyBorder="1" applyAlignment="1">
      <alignment horizontal="right"/>
    </xf>
    <xf numFmtId="41" fontId="0" fillId="0" borderId="1" xfId="2" applyNumberFormat="1" applyFont="1" applyBorder="1" applyAlignment="1">
      <alignment horizontal="right"/>
    </xf>
    <xf numFmtId="0" fontId="1" fillId="0" borderId="1" xfId="1" applyFont="1" applyBorder="1" applyAlignment="1">
      <alignment horizontal="center"/>
    </xf>
    <xf numFmtId="0" fontId="1" fillId="0" borderId="1" xfId="1" applyFont="1" applyBorder="1" applyAlignment="1">
      <alignment horizontal="left"/>
    </xf>
    <xf numFmtId="0" fontId="1" fillId="0" borderId="8" xfId="1" applyFont="1" applyBorder="1" applyAlignment="1">
      <alignment horizontal="left"/>
    </xf>
    <xf numFmtId="4" fontId="1" fillId="0" borderId="5" xfId="2" applyNumberFormat="1" applyFont="1" applyBorder="1" applyAlignment="1">
      <alignment vertical="top"/>
    </xf>
    <xf numFmtId="4" fontId="1" fillId="0" borderId="9" xfId="2" applyNumberFormat="1" applyFont="1" applyBorder="1" applyAlignment="1">
      <alignment horizontal="center" vertical="top"/>
    </xf>
    <xf numFmtId="166" fontId="1" fillId="0" borderId="5" xfId="1" quotePrefix="1" applyNumberFormat="1" applyFont="1" applyBorder="1" applyAlignment="1">
      <alignment horizontal="right" vertical="top"/>
    </xf>
    <xf numFmtId="4" fontId="1" fillId="0" borderId="5" xfId="2" applyNumberFormat="1" applyFont="1" applyBorder="1" applyAlignment="1">
      <alignment horizontal="center" vertical="top"/>
    </xf>
    <xf numFmtId="0" fontId="1" fillId="0" borderId="10" xfId="1" applyFont="1" applyBorder="1" applyAlignment="1">
      <alignment horizontal="left" vertical="top" wrapText="1"/>
    </xf>
    <xf numFmtId="0" fontId="1" fillId="0" borderId="3" xfId="1" applyFont="1" applyBorder="1" applyAlignment="1">
      <alignment horizontal="left" vertical="top" wrapText="1"/>
    </xf>
    <xf numFmtId="0" fontId="1" fillId="0" borderId="4" xfId="1" applyFont="1" applyBorder="1" applyAlignment="1">
      <alignment horizontal="left" vertical="top" wrapText="1"/>
    </xf>
    <xf numFmtId="0" fontId="1" fillId="0" borderId="5" xfId="1" quotePrefix="1" applyFont="1" applyBorder="1" applyAlignment="1">
      <alignment horizontal="center" vertical="top"/>
    </xf>
    <xf numFmtId="41" fontId="1" fillId="0" borderId="5" xfId="2" applyNumberFormat="1" applyFont="1" applyBorder="1" applyAlignment="1">
      <alignment vertical="top"/>
    </xf>
    <xf numFmtId="41" fontId="1" fillId="0" borderId="5" xfId="1" applyNumberFormat="1" applyFont="1" applyBorder="1" applyAlignment="1">
      <alignment horizontal="center" vertical="top"/>
    </xf>
    <xf numFmtId="0" fontId="1" fillId="0" borderId="9" xfId="1" applyFont="1" applyBorder="1" applyAlignment="1">
      <alignment horizontal="left" vertical="top" wrapText="1"/>
    </xf>
    <xf numFmtId="0" fontId="1" fillId="0" borderId="0" xfId="1" applyFont="1" applyBorder="1" applyAlignment="1">
      <alignment horizontal="left" vertical="top" wrapText="1"/>
    </xf>
    <xf numFmtId="0" fontId="1" fillId="0" borderId="6" xfId="1" applyFont="1" applyBorder="1" applyAlignment="1">
      <alignment horizontal="left" vertical="top" wrapText="1"/>
    </xf>
    <xf numFmtId="0" fontId="1" fillId="0" borderId="5" xfId="1" applyFont="1" applyBorder="1" applyAlignment="1">
      <alignment horizontal="center" vertical="top"/>
    </xf>
    <xf numFmtId="0" fontId="2" fillId="0" borderId="0" xfId="1" applyFont="1" applyBorder="1" applyAlignment="1">
      <alignment horizontal="left" vertical="top" wrapText="1"/>
    </xf>
    <xf numFmtId="0" fontId="2" fillId="0" borderId="6" xfId="1" applyFont="1" applyBorder="1" applyAlignment="1">
      <alignment horizontal="left" vertical="top" wrapText="1"/>
    </xf>
    <xf numFmtId="0" fontId="2" fillId="0" borderId="5" xfId="1" applyFont="1" applyBorder="1" applyAlignment="1">
      <alignment horizontal="center" vertical="top"/>
    </xf>
    <xf numFmtId="0" fontId="2" fillId="0" borderId="9" xfId="1" applyFont="1" applyBorder="1" applyAlignment="1">
      <alignment horizontal="left" vertical="top" wrapText="1"/>
    </xf>
    <xf numFmtId="0" fontId="2" fillId="0" borderId="0" xfId="1" applyFont="1" applyBorder="1" applyAlignment="1">
      <alignment horizontal="left" vertical="top" wrapText="1"/>
    </xf>
    <xf numFmtId="0" fontId="2" fillId="0" borderId="6" xfId="1" applyFont="1" applyBorder="1" applyAlignment="1">
      <alignment horizontal="left" vertical="top" wrapText="1"/>
    </xf>
    <xf numFmtId="4" fontId="1" fillId="2" borderId="9" xfId="2" applyNumberFormat="1" applyFont="1" applyFill="1" applyBorder="1" applyAlignment="1">
      <alignment horizontal="center" vertical="top"/>
    </xf>
    <xf numFmtId="41" fontId="1" fillId="0" borderId="5" xfId="2" applyNumberFormat="1" applyFont="1" applyBorder="1" applyAlignment="1">
      <alignment horizontal="center" vertical="top"/>
    </xf>
    <xf numFmtId="4" fontId="1" fillId="0" borderId="5" xfId="2" quotePrefix="1" applyNumberFormat="1" applyFont="1" applyBorder="1" applyAlignment="1">
      <alignment horizontal="center" vertical="top"/>
    </xf>
    <xf numFmtId="0" fontId="1" fillId="0" borderId="9" xfId="1" applyFont="1" applyBorder="1" applyAlignment="1">
      <alignment horizontal="left" vertical="top" wrapText="1"/>
    </xf>
    <xf numFmtId="0" fontId="1" fillId="0" borderId="0" xfId="1" applyFont="1" applyBorder="1" applyAlignment="1">
      <alignment horizontal="left" vertical="top" wrapText="1"/>
    </xf>
    <xf numFmtId="0" fontId="1" fillId="0" borderId="6" xfId="1" applyFont="1" applyBorder="1" applyAlignment="1">
      <alignment horizontal="left" vertical="top" wrapText="1"/>
    </xf>
    <xf numFmtId="0" fontId="3" fillId="0" borderId="9" xfId="1" applyFont="1" applyBorder="1" applyAlignment="1">
      <alignment horizontal="left" vertical="top" wrapText="1"/>
    </xf>
    <xf numFmtId="0" fontId="3" fillId="0" borderId="0" xfId="1" applyFont="1" applyBorder="1" applyAlignment="1">
      <alignment horizontal="left" vertical="top" wrapText="1"/>
    </xf>
    <xf numFmtId="0" fontId="3" fillId="0" borderId="6" xfId="1" applyFont="1" applyBorder="1" applyAlignment="1">
      <alignment horizontal="left" vertical="top" wrapText="1"/>
    </xf>
    <xf numFmtId="0" fontId="1" fillId="0" borderId="9" xfId="1" applyBorder="1" applyAlignment="1">
      <alignment vertical="top"/>
    </xf>
    <xf numFmtId="0" fontId="1" fillId="0" borderId="5" xfId="1" applyBorder="1" applyAlignment="1">
      <alignment vertical="top"/>
    </xf>
    <xf numFmtId="0" fontId="1" fillId="0" borderId="6" xfId="1" applyBorder="1" applyAlignment="1">
      <alignment vertical="top"/>
    </xf>
    <xf numFmtId="0" fontId="1" fillId="0" borderId="0" xfId="1" applyBorder="1" applyAlignment="1">
      <alignment vertical="top"/>
    </xf>
    <xf numFmtId="0" fontId="1" fillId="0" borderId="0" xfId="1" applyFont="1" applyBorder="1" applyAlignment="1">
      <alignment vertical="top"/>
    </xf>
    <xf numFmtId="0" fontId="2" fillId="0" borderId="5" xfId="1" quotePrefix="1" applyFont="1" applyBorder="1" applyAlignment="1">
      <alignment horizontal="center" vertical="top"/>
    </xf>
    <xf numFmtId="164" fontId="1" fillId="0" borderId="5" xfId="2" applyFont="1" applyBorder="1" applyAlignment="1">
      <alignment vertical="top"/>
    </xf>
    <xf numFmtId="9" fontId="1" fillId="2" borderId="9" xfId="3" applyFont="1" applyFill="1" applyBorder="1" applyAlignment="1">
      <alignment horizontal="center" vertical="top"/>
    </xf>
    <xf numFmtId="49" fontId="1" fillId="0" borderId="0" xfId="1" applyNumberFormat="1" applyFont="1" applyBorder="1" applyAlignment="1">
      <alignment horizontal="left" vertical="top" wrapText="1"/>
    </xf>
    <xf numFmtId="49" fontId="1" fillId="0" borderId="6" xfId="1" applyNumberFormat="1" applyFont="1" applyBorder="1" applyAlignment="1">
      <alignment horizontal="left" vertical="top" wrapText="1"/>
    </xf>
    <xf numFmtId="166" fontId="1" fillId="0" borderId="5" xfId="1" applyNumberFormat="1" applyFont="1" applyBorder="1" applyAlignment="1">
      <alignment horizontal="center" vertical="top"/>
    </xf>
    <xf numFmtId="4" fontId="1" fillId="0" borderId="6" xfId="2" applyNumberFormat="1" applyFont="1" applyBorder="1" applyAlignment="1">
      <alignment horizontal="center" vertical="top"/>
    </xf>
    <xf numFmtId="49" fontId="1" fillId="0" borderId="9" xfId="1" applyNumberFormat="1" applyFont="1" applyBorder="1" applyAlignment="1">
      <alignment horizontal="left" vertical="top" wrapText="1"/>
    </xf>
    <xf numFmtId="49" fontId="1" fillId="0" borderId="0" xfId="1" applyNumberFormat="1" applyFont="1" applyBorder="1" applyAlignment="1">
      <alignment horizontal="left" vertical="top" wrapText="1"/>
    </xf>
    <xf numFmtId="49" fontId="1" fillId="0" borderId="6" xfId="1" applyNumberFormat="1" applyFont="1" applyBorder="1" applyAlignment="1">
      <alignment horizontal="left" vertical="top" wrapText="1"/>
    </xf>
    <xf numFmtId="0" fontId="1" fillId="0" borderId="0" xfId="1" applyBorder="1" applyAlignment="1">
      <alignment vertical="top" wrapText="1"/>
    </xf>
    <xf numFmtId="49" fontId="1" fillId="0" borderId="0" xfId="1" applyNumberFormat="1" applyFont="1" applyBorder="1" applyAlignment="1">
      <alignment vertical="top" wrapText="1"/>
    </xf>
    <xf numFmtId="0" fontId="2" fillId="0" borderId="6" xfId="1" applyFont="1" applyBorder="1" applyAlignment="1">
      <alignment horizontal="left" vertical="top"/>
    </xf>
    <xf numFmtId="0" fontId="2" fillId="0" borderId="6" xfId="1" applyFont="1" applyBorder="1" applyAlignment="1">
      <alignment horizontal="center" vertical="top"/>
    </xf>
    <xf numFmtId="4" fontId="0" fillId="0" borderId="5" xfId="4" applyNumberFormat="1" applyFont="1" applyBorder="1"/>
    <xf numFmtId="164" fontId="0" fillId="0" borderId="7" xfId="2" applyFont="1" applyBorder="1" applyAlignment="1">
      <alignment horizontal="right"/>
    </xf>
    <xf numFmtId="41" fontId="0" fillId="0" borderId="7" xfId="2" applyNumberFormat="1" applyFont="1" applyBorder="1" applyAlignment="1">
      <alignment horizontal="right"/>
    </xf>
    <xf numFmtId="0" fontId="1" fillId="0" borderId="7" xfId="1" applyFont="1" applyBorder="1" applyAlignment="1">
      <alignment horizontal="center"/>
    </xf>
    <xf numFmtId="0" fontId="1" fillId="0" borderId="11" xfId="1" applyFont="1" applyBorder="1" applyAlignment="1">
      <alignment horizontal="left"/>
    </xf>
    <xf numFmtId="0" fontId="1" fillId="0" borderId="0" xfId="1" applyFont="1" applyBorder="1" applyAlignment="1">
      <alignment horizontal="left"/>
    </xf>
    <xf numFmtId="0" fontId="1" fillId="0" borderId="5" xfId="1" applyFont="1" applyBorder="1" applyAlignment="1">
      <alignment horizontal="left"/>
    </xf>
    <xf numFmtId="0" fontId="4" fillId="0" borderId="2" xfId="1" applyFont="1" applyBorder="1" applyAlignment="1">
      <alignment horizontal="left"/>
    </xf>
    <xf numFmtId="164" fontId="0" fillId="0" borderId="0" xfId="2" applyFont="1" applyBorder="1" applyAlignment="1">
      <alignment horizontal="right"/>
    </xf>
    <xf numFmtId="41" fontId="0" fillId="0" borderId="0" xfId="2" applyNumberFormat="1" applyFont="1" applyBorder="1" applyAlignment="1">
      <alignment horizontal="right"/>
    </xf>
    <xf numFmtId="0" fontId="1" fillId="0" borderId="0" xfId="1" applyFont="1" applyBorder="1" applyAlignment="1">
      <alignment horizontal="center"/>
    </xf>
    <xf numFmtId="0" fontId="1" fillId="0" borderId="0" xfId="1" applyBorder="1" applyAlignment="1">
      <alignment horizontal="left"/>
    </xf>
    <xf numFmtId="0" fontId="1" fillId="0" borderId="7" xfId="1" applyFont="1" applyBorder="1" applyAlignment="1">
      <alignment horizontal="left"/>
    </xf>
    <xf numFmtId="4" fontId="2" fillId="0" borderId="2" xfId="4" applyNumberFormat="1" applyFont="1" applyBorder="1" applyAlignment="1">
      <alignment horizontal="center"/>
    </xf>
    <xf numFmtId="164" fontId="2" fillId="0" borderId="2" xfId="2" applyFont="1" applyBorder="1" applyAlignment="1">
      <alignment horizontal="center"/>
    </xf>
    <xf numFmtId="41" fontId="2" fillId="0" borderId="2" xfId="2" applyNumberFormat="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4" fontId="2" fillId="0" borderId="5" xfId="4" applyNumberFormat="1" applyFont="1" applyBorder="1" applyAlignment="1">
      <alignment horizontal="center"/>
    </xf>
    <xf numFmtId="164" fontId="2" fillId="0" borderId="5" xfId="2" applyFont="1" applyBorder="1" applyAlignment="1">
      <alignment horizontal="center"/>
    </xf>
    <xf numFmtId="41" fontId="2" fillId="0" borderId="5" xfId="2" applyNumberFormat="1" applyFont="1" applyBorder="1" applyAlignment="1">
      <alignment horizontal="center"/>
    </xf>
    <xf numFmtId="0" fontId="2" fillId="0" borderId="5" xfId="1" applyFont="1" applyBorder="1" applyAlignment="1">
      <alignment horizontal="center"/>
    </xf>
    <xf numFmtId="4" fontId="2" fillId="0" borderId="7" xfId="4" applyNumberFormat="1" applyFont="1" applyBorder="1" applyAlignment="1">
      <alignment horizontal="center"/>
    </xf>
    <xf numFmtId="164" fontId="2" fillId="0" borderId="7" xfId="2" applyFont="1" applyBorder="1" applyAlignment="1">
      <alignment horizontal="center"/>
    </xf>
    <xf numFmtId="41" fontId="2" fillId="0" borderId="7" xfId="2" applyNumberFormat="1" applyFont="1" applyBorder="1" applyAlignment="1">
      <alignment horizontal="center"/>
    </xf>
    <xf numFmtId="0" fontId="2" fillId="0" borderId="7" xfId="1" applyFont="1" applyBorder="1" applyAlignment="1">
      <alignment horizontal="center"/>
    </xf>
    <xf numFmtId="0" fontId="2" fillId="0" borderId="1" xfId="1" applyFont="1" applyBorder="1" applyAlignment="1">
      <alignment horizontal="center"/>
    </xf>
    <xf numFmtId="41" fontId="1" fillId="0" borderId="0" xfId="1" applyNumberFormat="1"/>
    <xf numFmtId="4" fontId="1" fillId="0" borderId="1" xfId="4" applyNumberFormat="1" applyFont="1" applyBorder="1" applyAlignment="1">
      <alignment horizontal="center"/>
    </xf>
    <xf numFmtId="0" fontId="4" fillId="0" borderId="0" xfId="1" applyFont="1" applyBorder="1" applyAlignment="1">
      <alignment horizontal="left"/>
    </xf>
    <xf numFmtId="0" fontId="5" fillId="0" borderId="0" xfId="1" applyFont="1" applyAlignment="1">
      <alignment vertical="top"/>
    </xf>
    <xf numFmtId="0" fontId="5" fillId="0" borderId="0" xfId="1" applyFont="1" applyBorder="1" applyAlignment="1">
      <alignment vertical="top"/>
    </xf>
    <xf numFmtId="0" fontId="1" fillId="0" borderId="0" xfId="1" applyFont="1" applyBorder="1" applyAlignment="1">
      <alignment vertical="top" wrapText="1"/>
    </xf>
    <xf numFmtId="167" fontId="5" fillId="0" borderId="0" xfId="2" applyNumberFormat="1" applyFont="1" applyBorder="1" applyAlignment="1">
      <alignment vertical="top"/>
    </xf>
    <xf numFmtId="164" fontId="5" fillId="0" borderId="0" xfId="2" applyFont="1" applyAlignment="1">
      <alignment horizontal="right" vertical="top"/>
    </xf>
    <xf numFmtId="4" fontId="1" fillId="0" borderId="0" xfId="2" applyNumberFormat="1" applyFont="1" applyBorder="1" applyAlignment="1">
      <alignment horizontal="center" vertical="top"/>
    </xf>
    <xf numFmtId="41" fontId="1" fillId="0" borderId="5" xfId="2" quotePrefix="1" applyNumberFormat="1" applyFont="1" applyBorder="1" applyAlignment="1">
      <alignment horizontal="center" vertical="top"/>
    </xf>
    <xf numFmtId="164" fontId="5" fillId="0" borderId="0" xfId="2" applyFont="1" applyBorder="1" applyAlignment="1">
      <alignment horizontal="left" vertical="top"/>
    </xf>
    <xf numFmtId="168" fontId="1" fillId="0" borderId="5" xfId="1" applyNumberFormat="1" applyFont="1" applyBorder="1" applyAlignment="1">
      <alignment horizontal="center" vertical="top"/>
    </xf>
    <xf numFmtId="0" fontId="5" fillId="0" borderId="0" xfId="1" applyFont="1" applyBorder="1" applyAlignment="1">
      <alignment horizontal="left" vertical="top"/>
    </xf>
    <xf numFmtId="0" fontId="5" fillId="0" borderId="0" xfId="1" applyFont="1" applyBorder="1" applyAlignment="1">
      <alignment horizontal="right" vertical="top"/>
    </xf>
    <xf numFmtId="1" fontId="5" fillId="0" borderId="0" xfId="1" applyNumberFormat="1" applyFont="1" applyBorder="1" applyAlignment="1">
      <alignment horizontal="right" vertical="top"/>
    </xf>
    <xf numFmtId="167" fontId="5" fillId="0" borderId="0" xfId="2" applyNumberFormat="1" applyFont="1" applyBorder="1" applyAlignment="1">
      <alignment horizontal="right" vertical="top"/>
    </xf>
    <xf numFmtId="0" fontId="1" fillId="0" borderId="9" xfId="1" applyFont="1" applyBorder="1" applyAlignment="1">
      <alignment horizontal="left" vertical="center" wrapText="1"/>
    </xf>
    <xf numFmtId="0" fontId="1" fillId="0" borderId="0" xfId="1" applyFont="1" applyBorder="1" applyAlignment="1">
      <alignment horizontal="left" vertical="center" wrapText="1"/>
    </xf>
    <xf numFmtId="0" fontId="1" fillId="0" borderId="6" xfId="1" applyFont="1" applyBorder="1" applyAlignment="1">
      <alignment horizontal="left" vertical="center" wrapText="1"/>
    </xf>
    <xf numFmtId="164" fontId="5" fillId="0" borderId="0" xfId="2" applyFont="1" applyBorder="1" applyAlignment="1">
      <alignment horizontal="center" vertical="top"/>
    </xf>
    <xf numFmtId="41" fontId="1" fillId="0" borderId="5" xfId="1" applyNumberFormat="1" applyFont="1" applyBorder="1" applyAlignment="1">
      <alignment horizontal="left" vertical="top"/>
    </xf>
    <xf numFmtId="0" fontId="5" fillId="0" borderId="0" xfId="1" applyFont="1" applyBorder="1" applyAlignment="1">
      <alignment horizontal="center" vertical="top"/>
    </xf>
    <xf numFmtId="41" fontId="1" fillId="0" borderId="9" xfId="1" applyNumberFormat="1" applyFont="1" applyBorder="1" applyAlignment="1">
      <alignment horizontal="center" vertical="top"/>
    </xf>
    <xf numFmtId="41" fontId="1" fillId="0" borderId="9" xfId="2" applyNumberFormat="1" applyFont="1" applyBorder="1" applyAlignment="1">
      <alignment horizontal="center" vertical="top"/>
    </xf>
    <xf numFmtId="0" fontId="1" fillId="0" borderId="9" xfId="1" applyBorder="1" applyAlignment="1">
      <alignment horizontal="left" vertical="top" wrapText="1"/>
    </xf>
    <xf numFmtId="0" fontId="1" fillId="0" borderId="0" xfId="1" applyBorder="1" applyAlignment="1">
      <alignment horizontal="left" vertical="top" wrapText="1"/>
    </xf>
    <xf numFmtId="0" fontId="1" fillId="0" borderId="9" xfId="1" applyBorder="1" applyAlignment="1">
      <alignment horizontal="left" vertical="top" wrapText="1"/>
    </xf>
    <xf numFmtId="0" fontId="1" fillId="0" borderId="0" xfId="1" applyBorder="1" applyAlignment="1">
      <alignment horizontal="left" vertical="top" wrapText="1"/>
    </xf>
    <xf numFmtId="2" fontId="1" fillId="0" borderId="5" xfId="2" applyNumberFormat="1" applyFont="1" applyBorder="1" applyAlignment="1">
      <alignment vertical="top"/>
    </xf>
    <xf numFmtId="4" fontId="0" fillId="0" borderId="5" xfId="4" applyNumberFormat="1" applyFont="1" applyBorder="1" applyAlignment="1" applyProtection="1">
      <alignment vertical="top"/>
      <protection locked="0"/>
    </xf>
    <xf numFmtId="41" fontId="1" fillId="0" borderId="5" xfId="1" applyNumberFormat="1" applyFont="1" applyBorder="1" applyAlignment="1">
      <alignment vertical="top"/>
    </xf>
    <xf numFmtId="0" fontId="1" fillId="0" borderId="5" xfId="1" applyFont="1" applyBorder="1" applyAlignment="1">
      <alignment vertical="top"/>
    </xf>
    <xf numFmtId="0" fontId="3" fillId="0" borderId="9" xfId="1" applyFont="1" applyBorder="1" applyAlignment="1">
      <alignment vertical="top" wrapText="1"/>
    </xf>
    <xf numFmtId="0" fontId="3" fillId="0" borderId="0" xfId="1" applyFont="1" applyBorder="1" applyAlignment="1">
      <alignment vertical="top" wrapText="1"/>
    </xf>
    <xf numFmtId="0" fontId="3" fillId="0" borderId="6" xfId="1" applyFont="1" applyBorder="1" applyAlignment="1">
      <alignment vertical="top" wrapText="1"/>
    </xf>
    <xf numFmtId="49" fontId="6" fillId="0" borderId="9" xfId="1" applyNumberFormat="1" applyFont="1" applyBorder="1" applyAlignment="1">
      <alignment horizontal="left" vertical="top" wrapText="1"/>
    </xf>
    <xf numFmtId="49" fontId="6" fillId="0" borderId="0" xfId="1" applyNumberFormat="1" applyFont="1" applyBorder="1" applyAlignment="1">
      <alignment horizontal="left" vertical="top" wrapText="1"/>
    </xf>
    <xf numFmtId="49" fontId="6" fillId="0" borderId="6" xfId="1" applyNumberFormat="1" applyFont="1" applyBorder="1" applyAlignment="1">
      <alignment horizontal="left" vertical="top" wrapText="1"/>
    </xf>
    <xf numFmtId="0" fontId="1" fillId="0" borderId="9" xfId="1" applyFont="1" applyBorder="1" applyAlignment="1">
      <alignment horizontal="left" vertical="top"/>
    </xf>
    <xf numFmtId="0" fontId="1" fillId="0" borderId="0" xfId="1" applyFont="1" applyBorder="1" applyAlignment="1">
      <alignment horizontal="left" vertical="top"/>
    </xf>
    <xf numFmtId="0" fontId="1" fillId="0" borderId="6" xfId="1" applyFont="1" applyBorder="1" applyAlignment="1">
      <alignment horizontal="left" vertical="top"/>
    </xf>
    <xf numFmtId="0" fontId="1" fillId="0" borderId="9" xfId="1" applyFont="1" applyBorder="1" applyAlignment="1">
      <alignment vertical="top" wrapText="1"/>
    </xf>
    <xf numFmtId="0" fontId="1" fillId="0" borderId="6" xfId="1" applyFont="1" applyBorder="1" applyAlignment="1">
      <alignment vertical="top" wrapText="1"/>
    </xf>
    <xf numFmtId="3" fontId="1" fillId="0" borderId="5" xfId="1" quotePrefix="1" applyNumberFormat="1" applyFont="1" applyBorder="1" applyAlignment="1">
      <alignment horizontal="center" vertical="top"/>
    </xf>
    <xf numFmtId="164" fontId="1" fillId="0" borderId="0" xfId="2" applyFont="1" applyAlignment="1">
      <alignment vertical="top"/>
    </xf>
    <xf numFmtId="49" fontId="2" fillId="0" borderId="9" xfId="1" applyNumberFormat="1" applyFont="1" applyBorder="1" applyAlignment="1">
      <alignment horizontal="left" vertical="top" wrapText="1"/>
    </xf>
    <xf numFmtId="49" fontId="2" fillId="0" borderId="0" xfId="1" applyNumberFormat="1" applyFont="1" applyBorder="1" applyAlignment="1">
      <alignment horizontal="left" vertical="top" wrapText="1"/>
    </xf>
    <xf numFmtId="49" fontId="2" fillId="0" borderId="6" xfId="1" applyNumberFormat="1" applyFont="1" applyBorder="1" applyAlignment="1">
      <alignment horizontal="left" vertical="top" wrapText="1"/>
    </xf>
    <xf numFmtId="0" fontId="1" fillId="0" borderId="0" xfId="1" applyAlignment="1">
      <alignment vertical="center"/>
    </xf>
    <xf numFmtId="1" fontId="6" fillId="0" borderId="0" xfId="1" applyNumberFormat="1" applyFont="1" applyFill="1" applyBorder="1" applyAlignment="1">
      <alignment horizontal="center" vertical="center"/>
    </xf>
    <xf numFmtId="0" fontId="1" fillId="0" borderId="6" xfId="1" applyFont="1" applyFill="1" applyBorder="1" applyAlignment="1">
      <alignment horizontal="left" vertical="center"/>
    </xf>
    <xf numFmtId="0" fontId="1" fillId="0" borderId="5" xfId="1" quotePrefix="1" applyFont="1" applyBorder="1" applyAlignment="1">
      <alignment horizontal="center" vertical="center"/>
    </xf>
    <xf numFmtId="0" fontId="1" fillId="0" borderId="0" xfId="1" applyFont="1" applyFill="1" applyBorder="1" applyAlignment="1">
      <alignment horizontal="left" vertical="center" wrapText="1"/>
    </xf>
    <xf numFmtId="0" fontId="1" fillId="0" borderId="0" xfId="1" applyFont="1" applyAlignment="1">
      <alignment vertical="center"/>
    </xf>
    <xf numFmtId="0" fontId="6" fillId="0" borderId="0" xfId="1" applyFont="1" applyFill="1" applyBorder="1" applyAlignment="1">
      <alignment horizontal="center" vertical="center"/>
    </xf>
    <xf numFmtId="0" fontId="3" fillId="0" borderId="9" xfId="1" applyNumberFormat="1" applyFont="1" applyBorder="1" applyAlignment="1">
      <alignment horizontal="left" vertical="top" wrapText="1"/>
    </xf>
    <xf numFmtId="0" fontId="3" fillId="0" borderId="0" xfId="1" applyNumberFormat="1" applyFont="1" applyBorder="1" applyAlignment="1">
      <alignment horizontal="left" vertical="top" wrapText="1"/>
    </xf>
    <xf numFmtId="0" fontId="3" fillId="0" borderId="6" xfId="1" applyNumberFormat="1" applyFont="1" applyBorder="1" applyAlignment="1">
      <alignment horizontal="left" vertical="top" wrapText="1"/>
    </xf>
    <xf numFmtId="0" fontId="1" fillId="0" borderId="0" xfId="1" applyBorder="1"/>
    <xf numFmtId="0" fontId="2" fillId="0" borderId="0" xfId="1" applyFont="1" applyBorder="1" applyAlignment="1">
      <alignment horizontal="left" vertical="top"/>
    </xf>
    <xf numFmtId="0" fontId="6" fillId="0" borderId="6" xfId="1" applyFont="1" applyBorder="1" applyAlignment="1">
      <alignment horizontal="left" vertical="top"/>
    </xf>
    <xf numFmtId="2" fontId="2" fillId="0" borderId="5" xfId="1" applyNumberFormat="1" applyFont="1" applyBorder="1" applyAlignment="1">
      <alignment horizontal="center" vertical="top"/>
    </xf>
    <xf numFmtId="1" fontId="6" fillId="0" borderId="0" xfId="1" applyNumberFormat="1" applyFont="1" applyBorder="1" applyAlignment="1">
      <alignment horizontal="center" vertical="top"/>
    </xf>
    <xf numFmtId="41" fontId="1" fillId="0" borderId="9" xfId="2" quotePrefix="1" applyNumberFormat="1" applyFont="1" applyBorder="1" applyAlignment="1">
      <alignment horizontal="center" vertical="top"/>
    </xf>
    <xf numFmtId="0" fontId="3" fillId="0" borderId="9" xfId="1" applyFont="1" applyBorder="1" applyAlignment="1">
      <alignment horizontal="left" wrapText="1"/>
    </xf>
    <xf numFmtId="0" fontId="3" fillId="0" borderId="0" xfId="1" applyFont="1" applyBorder="1" applyAlignment="1">
      <alignment horizontal="left" wrapText="1"/>
    </xf>
    <xf numFmtId="0" fontId="3" fillId="0" borderId="6" xfId="1" applyFont="1" applyBorder="1" applyAlignment="1">
      <alignment horizontal="left" wrapText="1"/>
    </xf>
    <xf numFmtId="164" fontId="0" fillId="0" borderId="5" xfId="2" applyFont="1" applyBorder="1" applyAlignment="1">
      <alignment horizontal="right"/>
    </xf>
    <xf numFmtId="41" fontId="0" fillId="0" borderId="9" xfId="2" applyNumberFormat="1" applyFont="1" applyBorder="1" applyAlignment="1">
      <alignment horizontal="right"/>
    </xf>
    <xf numFmtId="0" fontId="1" fillId="0" borderId="5" xfId="1" applyFont="1" applyBorder="1" applyAlignment="1">
      <alignment horizontal="center"/>
    </xf>
    <xf numFmtId="0" fontId="7" fillId="0" borderId="9" xfId="1" applyFont="1" applyBorder="1" applyAlignment="1">
      <alignment horizontal="left" wrapText="1"/>
    </xf>
    <xf numFmtId="0" fontId="7" fillId="0" borderId="0" xfId="1" applyFont="1" applyBorder="1" applyAlignment="1">
      <alignment horizontal="left" wrapText="1"/>
    </xf>
    <xf numFmtId="0" fontId="7" fillId="0" borderId="6" xfId="1" applyFont="1" applyBorder="1" applyAlignment="1">
      <alignment horizontal="left" wrapText="1"/>
    </xf>
    <xf numFmtId="0" fontId="8" fillId="0" borderId="0" xfId="1" applyFont="1" applyBorder="1" applyAlignment="1">
      <alignment horizontal="left"/>
    </xf>
    <xf numFmtId="0" fontId="3" fillId="0" borderId="0" xfId="1" applyFont="1" applyBorder="1" applyAlignment="1">
      <alignment horizontal="left"/>
    </xf>
    <xf numFmtId="0" fontId="8" fillId="0" borderId="0" xfId="1" applyFont="1"/>
    <xf numFmtId="0" fontId="2" fillId="0" borderId="0" xfId="1" applyFont="1" applyAlignment="1">
      <alignment horizontal="right"/>
    </xf>
  </cellXfs>
  <cellStyles count="5">
    <cellStyle name="Comma 2" xfId="2"/>
    <cellStyle name="Comma0" xfId="4"/>
    <cellStyle name="Normal" xfId="0" builtinId="0"/>
    <cellStyle name="Normal 2" xfId="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aheed%20mohamed/AppData/Local/Microsoft/Windows/INetCache/Content.Outlook/62GG3D6Q/EPWP%20NYS%20-%20Generic%20Bo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Detail"/>
      <sheetName val="Information Sheet"/>
      <sheetName val="1. Bill of Quantities "/>
    </sheetNames>
    <sheetDataSet>
      <sheetData sheetId="0">
        <row r="3">
          <cell r="I3">
            <v>15789473.68</v>
          </cell>
        </row>
        <row r="11">
          <cell r="H11">
            <v>17424</v>
          </cell>
        </row>
        <row r="12">
          <cell r="H12">
            <v>500</v>
          </cell>
        </row>
        <row r="13">
          <cell r="H13">
            <v>180</v>
          </cell>
        </row>
        <row r="14">
          <cell r="H14">
            <v>1500</v>
          </cell>
        </row>
        <row r="15">
          <cell r="H15">
            <v>1800</v>
          </cell>
        </row>
        <row r="16">
          <cell r="H16">
            <v>2000</v>
          </cell>
        </row>
        <row r="17">
          <cell r="H17">
            <v>18000</v>
          </cell>
        </row>
        <row r="18">
          <cell r="E18">
            <v>80</v>
          </cell>
          <cell r="H18">
            <v>5280</v>
          </cell>
        </row>
        <row r="19">
          <cell r="H19">
            <v>49500</v>
          </cell>
        </row>
        <row r="22">
          <cell r="I22">
            <v>15.850691543141119</v>
          </cell>
        </row>
      </sheetData>
      <sheetData sheetId="1">
        <row r="30">
          <cell r="B30">
            <v>10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0"/>
  <sheetViews>
    <sheetView tabSelected="1" view="pageBreakPreview" topLeftCell="A76" zoomScale="85" zoomScaleNormal="100" zoomScaleSheetLayoutView="85" workbookViewId="0">
      <selection activeCell="B94" sqref="B94:D94"/>
    </sheetView>
  </sheetViews>
  <sheetFormatPr defaultRowHeight="14.5" x14ac:dyDescent="0.35"/>
  <cols>
    <col min="1" max="1" width="10.08984375" style="1" bestFit="1" customWidth="1"/>
    <col min="2" max="2" width="13.08984375" style="1" customWidth="1"/>
    <col min="3" max="3" width="5" style="1" customWidth="1"/>
    <col min="4" max="4" width="50.6328125" style="1" customWidth="1"/>
    <col min="5" max="5" width="12.36328125" style="1" customWidth="1"/>
    <col min="6" max="6" width="12.54296875" style="1" customWidth="1"/>
    <col min="7" max="7" width="8.7265625" style="1"/>
    <col min="8" max="8" width="12.54296875" style="1" customWidth="1"/>
    <col min="9" max="9" width="16" style="2" bestFit="1" customWidth="1"/>
    <col min="10" max="10" width="12.90625" style="1" bestFit="1" customWidth="1"/>
    <col min="11" max="256" width="8.7265625" style="1"/>
    <col min="257" max="257" width="10.08984375" style="1" bestFit="1" customWidth="1"/>
    <col min="258" max="258" width="13.08984375" style="1" customWidth="1"/>
    <col min="259" max="259" width="5" style="1" customWidth="1"/>
    <col min="260" max="260" width="50.6328125" style="1" customWidth="1"/>
    <col min="261" max="261" width="12.36328125" style="1" customWidth="1"/>
    <col min="262" max="262" width="12.54296875" style="1" customWidth="1"/>
    <col min="263" max="263" width="8.7265625" style="1"/>
    <col min="264" max="264" width="12.54296875" style="1" customWidth="1"/>
    <col min="265" max="265" width="16" style="1" bestFit="1" customWidth="1"/>
    <col min="266" max="266" width="12.90625" style="1" bestFit="1" customWidth="1"/>
    <col min="267" max="512" width="8.7265625" style="1"/>
    <col min="513" max="513" width="10.08984375" style="1" bestFit="1" customWidth="1"/>
    <col min="514" max="514" width="13.08984375" style="1" customWidth="1"/>
    <col min="515" max="515" width="5" style="1" customWidth="1"/>
    <col min="516" max="516" width="50.6328125" style="1" customWidth="1"/>
    <col min="517" max="517" width="12.36328125" style="1" customWidth="1"/>
    <col min="518" max="518" width="12.54296875" style="1" customWidth="1"/>
    <col min="519" max="519" width="8.7265625" style="1"/>
    <col min="520" max="520" width="12.54296875" style="1" customWidth="1"/>
    <col min="521" max="521" width="16" style="1" bestFit="1" customWidth="1"/>
    <col min="522" max="522" width="12.90625" style="1" bestFit="1" customWidth="1"/>
    <col min="523" max="768" width="8.7265625" style="1"/>
    <col min="769" max="769" width="10.08984375" style="1" bestFit="1" customWidth="1"/>
    <col min="770" max="770" width="13.08984375" style="1" customWidth="1"/>
    <col min="771" max="771" width="5" style="1" customWidth="1"/>
    <col min="772" max="772" width="50.6328125" style="1" customWidth="1"/>
    <col min="773" max="773" width="12.36328125" style="1" customWidth="1"/>
    <col min="774" max="774" width="12.54296875" style="1" customWidth="1"/>
    <col min="775" max="775" width="8.7265625" style="1"/>
    <col min="776" max="776" width="12.54296875" style="1" customWidth="1"/>
    <col min="777" max="777" width="16" style="1" bestFit="1" customWidth="1"/>
    <col min="778" max="778" width="12.90625" style="1" bestFit="1" customWidth="1"/>
    <col min="779" max="1024" width="8.7265625" style="1"/>
    <col min="1025" max="1025" width="10.08984375" style="1" bestFit="1" customWidth="1"/>
    <col min="1026" max="1026" width="13.08984375" style="1" customWidth="1"/>
    <col min="1027" max="1027" width="5" style="1" customWidth="1"/>
    <col min="1028" max="1028" width="50.6328125" style="1" customWidth="1"/>
    <col min="1029" max="1029" width="12.36328125" style="1" customWidth="1"/>
    <col min="1030" max="1030" width="12.54296875" style="1" customWidth="1"/>
    <col min="1031" max="1031" width="8.7265625" style="1"/>
    <col min="1032" max="1032" width="12.54296875" style="1" customWidth="1"/>
    <col min="1033" max="1033" width="16" style="1" bestFit="1" customWidth="1"/>
    <col min="1034" max="1034" width="12.90625" style="1" bestFit="1" customWidth="1"/>
    <col min="1035" max="1280" width="8.7265625" style="1"/>
    <col min="1281" max="1281" width="10.08984375" style="1" bestFit="1" customWidth="1"/>
    <col min="1282" max="1282" width="13.08984375" style="1" customWidth="1"/>
    <col min="1283" max="1283" width="5" style="1" customWidth="1"/>
    <col min="1284" max="1284" width="50.6328125" style="1" customWidth="1"/>
    <col min="1285" max="1285" width="12.36328125" style="1" customWidth="1"/>
    <col min="1286" max="1286" width="12.54296875" style="1" customWidth="1"/>
    <col min="1287" max="1287" width="8.7265625" style="1"/>
    <col min="1288" max="1288" width="12.54296875" style="1" customWidth="1"/>
    <col min="1289" max="1289" width="16" style="1" bestFit="1" customWidth="1"/>
    <col min="1290" max="1290" width="12.90625" style="1" bestFit="1" customWidth="1"/>
    <col min="1291" max="1536" width="8.7265625" style="1"/>
    <col min="1537" max="1537" width="10.08984375" style="1" bestFit="1" customWidth="1"/>
    <col min="1538" max="1538" width="13.08984375" style="1" customWidth="1"/>
    <col min="1539" max="1539" width="5" style="1" customWidth="1"/>
    <col min="1540" max="1540" width="50.6328125" style="1" customWidth="1"/>
    <col min="1541" max="1541" width="12.36328125" style="1" customWidth="1"/>
    <col min="1542" max="1542" width="12.54296875" style="1" customWidth="1"/>
    <col min="1543" max="1543" width="8.7265625" style="1"/>
    <col min="1544" max="1544" width="12.54296875" style="1" customWidth="1"/>
    <col min="1545" max="1545" width="16" style="1" bestFit="1" customWidth="1"/>
    <col min="1546" max="1546" width="12.90625" style="1" bestFit="1" customWidth="1"/>
    <col min="1547" max="1792" width="8.7265625" style="1"/>
    <col min="1793" max="1793" width="10.08984375" style="1" bestFit="1" customWidth="1"/>
    <col min="1794" max="1794" width="13.08984375" style="1" customWidth="1"/>
    <col min="1795" max="1795" width="5" style="1" customWidth="1"/>
    <col min="1796" max="1796" width="50.6328125" style="1" customWidth="1"/>
    <col min="1797" max="1797" width="12.36328125" style="1" customWidth="1"/>
    <col min="1798" max="1798" width="12.54296875" style="1" customWidth="1"/>
    <col min="1799" max="1799" width="8.7265625" style="1"/>
    <col min="1800" max="1800" width="12.54296875" style="1" customWidth="1"/>
    <col min="1801" max="1801" width="16" style="1" bestFit="1" customWidth="1"/>
    <col min="1802" max="1802" width="12.90625" style="1" bestFit="1" customWidth="1"/>
    <col min="1803" max="2048" width="8.7265625" style="1"/>
    <col min="2049" max="2049" width="10.08984375" style="1" bestFit="1" customWidth="1"/>
    <col min="2050" max="2050" width="13.08984375" style="1" customWidth="1"/>
    <col min="2051" max="2051" width="5" style="1" customWidth="1"/>
    <col min="2052" max="2052" width="50.6328125" style="1" customWidth="1"/>
    <col min="2053" max="2053" width="12.36328125" style="1" customWidth="1"/>
    <col min="2054" max="2054" width="12.54296875" style="1" customWidth="1"/>
    <col min="2055" max="2055" width="8.7265625" style="1"/>
    <col min="2056" max="2056" width="12.54296875" style="1" customWidth="1"/>
    <col min="2057" max="2057" width="16" style="1" bestFit="1" customWidth="1"/>
    <col min="2058" max="2058" width="12.90625" style="1" bestFit="1" customWidth="1"/>
    <col min="2059" max="2304" width="8.7265625" style="1"/>
    <col min="2305" max="2305" width="10.08984375" style="1" bestFit="1" customWidth="1"/>
    <col min="2306" max="2306" width="13.08984375" style="1" customWidth="1"/>
    <col min="2307" max="2307" width="5" style="1" customWidth="1"/>
    <col min="2308" max="2308" width="50.6328125" style="1" customWidth="1"/>
    <col min="2309" max="2309" width="12.36328125" style="1" customWidth="1"/>
    <col min="2310" max="2310" width="12.54296875" style="1" customWidth="1"/>
    <col min="2311" max="2311" width="8.7265625" style="1"/>
    <col min="2312" max="2312" width="12.54296875" style="1" customWidth="1"/>
    <col min="2313" max="2313" width="16" style="1" bestFit="1" customWidth="1"/>
    <col min="2314" max="2314" width="12.90625" style="1" bestFit="1" customWidth="1"/>
    <col min="2315" max="2560" width="8.7265625" style="1"/>
    <col min="2561" max="2561" width="10.08984375" style="1" bestFit="1" customWidth="1"/>
    <col min="2562" max="2562" width="13.08984375" style="1" customWidth="1"/>
    <col min="2563" max="2563" width="5" style="1" customWidth="1"/>
    <col min="2564" max="2564" width="50.6328125" style="1" customWidth="1"/>
    <col min="2565" max="2565" width="12.36328125" style="1" customWidth="1"/>
    <col min="2566" max="2566" width="12.54296875" style="1" customWidth="1"/>
    <col min="2567" max="2567" width="8.7265625" style="1"/>
    <col min="2568" max="2568" width="12.54296875" style="1" customWidth="1"/>
    <col min="2569" max="2569" width="16" style="1" bestFit="1" customWidth="1"/>
    <col min="2570" max="2570" width="12.90625" style="1" bestFit="1" customWidth="1"/>
    <col min="2571" max="2816" width="8.7265625" style="1"/>
    <col min="2817" max="2817" width="10.08984375" style="1" bestFit="1" customWidth="1"/>
    <col min="2818" max="2818" width="13.08984375" style="1" customWidth="1"/>
    <col min="2819" max="2819" width="5" style="1" customWidth="1"/>
    <col min="2820" max="2820" width="50.6328125" style="1" customWidth="1"/>
    <col min="2821" max="2821" width="12.36328125" style="1" customWidth="1"/>
    <col min="2822" max="2822" width="12.54296875" style="1" customWidth="1"/>
    <col min="2823" max="2823" width="8.7265625" style="1"/>
    <col min="2824" max="2824" width="12.54296875" style="1" customWidth="1"/>
    <col min="2825" max="2825" width="16" style="1" bestFit="1" customWidth="1"/>
    <col min="2826" max="2826" width="12.90625" style="1" bestFit="1" customWidth="1"/>
    <col min="2827" max="3072" width="8.7265625" style="1"/>
    <col min="3073" max="3073" width="10.08984375" style="1" bestFit="1" customWidth="1"/>
    <col min="3074" max="3074" width="13.08984375" style="1" customWidth="1"/>
    <col min="3075" max="3075" width="5" style="1" customWidth="1"/>
    <col min="3076" max="3076" width="50.6328125" style="1" customWidth="1"/>
    <col min="3077" max="3077" width="12.36328125" style="1" customWidth="1"/>
    <col min="3078" max="3078" width="12.54296875" style="1" customWidth="1"/>
    <col min="3079" max="3079" width="8.7265625" style="1"/>
    <col min="3080" max="3080" width="12.54296875" style="1" customWidth="1"/>
    <col min="3081" max="3081" width="16" style="1" bestFit="1" customWidth="1"/>
    <col min="3082" max="3082" width="12.90625" style="1" bestFit="1" customWidth="1"/>
    <col min="3083" max="3328" width="8.7265625" style="1"/>
    <col min="3329" max="3329" width="10.08984375" style="1" bestFit="1" customWidth="1"/>
    <col min="3330" max="3330" width="13.08984375" style="1" customWidth="1"/>
    <col min="3331" max="3331" width="5" style="1" customWidth="1"/>
    <col min="3332" max="3332" width="50.6328125" style="1" customWidth="1"/>
    <col min="3333" max="3333" width="12.36328125" style="1" customWidth="1"/>
    <col min="3334" max="3334" width="12.54296875" style="1" customWidth="1"/>
    <col min="3335" max="3335" width="8.7265625" style="1"/>
    <col min="3336" max="3336" width="12.54296875" style="1" customWidth="1"/>
    <col min="3337" max="3337" width="16" style="1" bestFit="1" customWidth="1"/>
    <col min="3338" max="3338" width="12.90625" style="1" bestFit="1" customWidth="1"/>
    <col min="3339" max="3584" width="8.7265625" style="1"/>
    <col min="3585" max="3585" width="10.08984375" style="1" bestFit="1" customWidth="1"/>
    <col min="3586" max="3586" width="13.08984375" style="1" customWidth="1"/>
    <col min="3587" max="3587" width="5" style="1" customWidth="1"/>
    <col min="3588" max="3588" width="50.6328125" style="1" customWidth="1"/>
    <col min="3589" max="3589" width="12.36328125" style="1" customWidth="1"/>
    <col min="3590" max="3590" width="12.54296875" style="1" customWidth="1"/>
    <col min="3591" max="3591" width="8.7265625" style="1"/>
    <col min="3592" max="3592" width="12.54296875" style="1" customWidth="1"/>
    <col min="3593" max="3593" width="16" style="1" bestFit="1" customWidth="1"/>
    <col min="3594" max="3594" width="12.90625" style="1" bestFit="1" customWidth="1"/>
    <col min="3595" max="3840" width="8.7265625" style="1"/>
    <col min="3841" max="3841" width="10.08984375" style="1" bestFit="1" customWidth="1"/>
    <col min="3842" max="3842" width="13.08984375" style="1" customWidth="1"/>
    <col min="3843" max="3843" width="5" style="1" customWidth="1"/>
    <col min="3844" max="3844" width="50.6328125" style="1" customWidth="1"/>
    <col min="3845" max="3845" width="12.36328125" style="1" customWidth="1"/>
    <col min="3846" max="3846" width="12.54296875" style="1" customWidth="1"/>
    <col min="3847" max="3847" width="8.7265625" style="1"/>
    <col min="3848" max="3848" width="12.54296875" style="1" customWidth="1"/>
    <col min="3849" max="3849" width="16" style="1" bestFit="1" customWidth="1"/>
    <col min="3850" max="3850" width="12.90625" style="1" bestFit="1" customWidth="1"/>
    <col min="3851" max="4096" width="8.7265625" style="1"/>
    <col min="4097" max="4097" width="10.08984375" style="1" bestFit="1" customWidth="1"/>
    <col min="4098" max="4098" width="13.08984375" style="1" customWidth="1"/>
    <col min="4099" max="4099" width="5" style="1" customWidth="1"/>
    <col min="4100" max="4100" width="50.6328125" style="1" customWidth="1"/>
    <col min="4101" max="4101" width="12.36328125" style="1" customWidth="1"/>
    <col min="4102" max="4102" width="12.54296875" style="1" customWidth="1"/>
    <col min="4103" max="4103" width="8.7265625" style="1"/>
    <col min="4104" max="4104" width="12.54296875" style="1" customWidth="1"/>
    <col min="4105" max="4105" width="16" style="1" bestFit="1" customWidth="1"/>
    <col min="4106" max="4106" width="12.90625" style="1" bestFit="1" customWidth="1"/>
    <col min="4107" max="4352" width="8.7265625" style="1"/>
    <col min="4353" max="4353" width="10.08984375" style="1" bestFit="1" customWidth="1"/>
    <col min="4354" max="4354" width="13.08984375" style="1" customWidth="1"/>
    <col min="4355" max="4355" width="5" style="1" customWidth="1"/>
    <col min="4356" max="4356" width="50.6328125" style="1" customWidth="1"/>
    <col min="4357" max="4357" width="12.36328125" style="1" customWidth="1"/>
    <col min="4358" max="4358" width="12.54296875" style="1" customWidth="1"/>
    <col min="4359" max="4359" width="8.7265625" style="1"/>
    <col min="4360" max="4360" width="12.54296875" style="1" customWidth="1"/>
    <col min="4361" max="4361" width="16" style="1" bestFit="1" customWidth="1"/>
    <col min="4362" max="4362" width="12.90625" style="1" bestFit="1" customWidth="1"/>
    <col min="4363" max="4608" width="8.7265625" style="1"/>
    <col min="4609" max="4609" width="10.08984375" style="1" bestFit="1" customWidth="1"/>
    <col min="4610" max="4610" width="13.08984375" style="1" customWidth="1"/>
    <col min="4611" max="4611" width="5" style="1" customWidth="1"/>
    <col min="4612" max="4612" width="50.6328125" style="1" customWidth="1"/>
    <col min="4613" max="4613" width="12.36328125" style="1" customWidth="1"/>
    <col min="4614" max="4614" width="12.54296875" style="1" customWidth="1"/>
    <col min="4615" max="4615" width="8.7265625" style="1"/>
    <col min="4616" max="4616" width="12.54296875" style="1" customWidth="1"/>
    <col min="4617" max="4617" width="16" style="1" bestFit="1" customWidth="1"/>
    <col min="4618" max="4618" width="12.90625" style="1" bestFit="1" customWidth="1"/>
    <col min="4619" max="4864" width="8.7265625" style="1"/>
    <col min="4865" max="4865" width="10.08984375" style="1" bestFit="1" customWidth="1"/>
    <col min="4866" max="4866" width="13.08984375" style="1" customWidth="1"/>
    <col min="4867" max="4867" width="5" style="1" customWidth="1"/>
    <col min="4868" max="4868" width="50.6328125" style="1" customWidth="1"/>
    <col min="4869" max="4869" width="12.36328125" style="1" customWidth="1"/>
    <col min="4870" max="4870" width="12.54296875" style="1" customWidth="1"/>
    <col min="4871" max="4871" width="8.7265625" style="1"/>
    <col min="4872" max="4872" width="12.54296875" style="1" customWidth="1"/>
    <col min="4873" max="4873" width="16" style="1" bestFit="1" customWidth="1"/>
    <col min="4874" max="4874" width="12.90625" style="1" bestFit="1" customWidth="1"/>
    <col min="4875" max="5120" width="8.7265625" style="1"/>
    <col min="5121" max="5121" width="10.08984375" style="1" bestFit="1" customWidth="1"/>
    <col min="5122" max="5122" width="13.08984375" style="1" customWidth="1"/>
    <col min="5123" max="5123" width="5" style="1" customWidth="1"/>
    <col min="5124" max="5124" width="50.6328125" style="1" customWidth="1"/>
    <col min="5125" max="5125" width="12.36328125" style="1" customWidth="1"/>
    <col min="5126" max="5126" width="12.54296875" style="1" customWidth="1"/>
    <col min="5127" max="5127" width="8.7265625" style="1"/>
    <col min="5128" max="5128" width="12.54296875" style="1" customWidth="1"/>
    <col min="5129" max="5129" width="16" style="1" bestFit="1" customWidth="1"/>
    <col min="5130" max="5130" width="12.90625" style="1" bestFit="1" customWidth="1"/>
    <col min="5131" max="5376" width="8.7265625" style="1"/>
    <col min="5377" max="5377" width="10.08984375" style="1" bestFit="1" customWidth="1"/>
    <col min="5378" max="5378" width="13.08984375" style="1" customWidth="1"/>
    <col min="5379" max="5379" width="5" style="1" customWidth="1"/>
    <col min="5380" max="5380" width="50.6328125" style="1" customWidth="1"/>
    <col min="5381" max="5381" width="12.36328125" style="1" customWidth="1"/>
    <col min="5382" max="5382" width="12.54296875" style="1" customWidth="1"/>
    <col min="5383" max="5383" width="8.7265625" style="1"/>
    <col min="5384" max="5384" width="12.54296875" style="1" customWidth="1"/>
    <col min="5385" max="5385" width="16" style="1" bestFit="1" customWidth="1"/>
    <col min="5386" max="5386" width="12.90625" style="1" bestFit="1" customWidth="1"/>
    <col min="5387" max="5632" width="8.7265625" style="1"/>
    <col min="5633" max="5633" width="10.08984375" style="1" bestFit="1" customWidth="1"/>
    <col min="5634" max="5634" width="13.08984375" style="1" customWidth="1"/>
    <col min="5635" max="5635" width="5" style="1" customWidth="1"/>
    <col min="5636" max="5636" width="50.6328125" style="1" customWidth="1"/>
    <col min="5637" max="5637" width="12.36328125" style="1" customWidth="1"/>
    <col min="5638" max="5638" width="12.54296875" style="1" customWidth="1"/>
    <col min="5639" max="5639" width="8.7265625" style="1"/>
    <col min="5640" max="5640" width="12.54296875" style="1" customWidth="1"/>
    <col min="5641" max="5641" width="16" style="1" bestFit="1" customWidth="1"/>
    <col min="5642" max="5642" width="12.90625" style="1" bestFit="1" customWidth="1"/>
    <col min="5643" max="5888" width="8.7265625" style="1"/>
    <col min="5889" max="5889" width="10.08984375" style="1" bestFit="1" customWidth="1"/>
    <col min="5890" max="5890" width="13.08984375" style="1" customWidth="1"/>
    <col min="5891" max="5891" width="5" style="1" customWidth="1"/>
    <col min="5892" max="5892" width="50.6328125" style="1" customWidth="1"/>
    <col min="5893" max="5893" width="12.36328125" style="1" customWidth="1"/>
    <col min="5894" max="5894" width="12.54296875" style="1" customWidth="1"/>
    <col min="5895" max="5895" width="8.7265625" style="1"/>
    <col min="5896" max="5896" width="12.54296875" style="1" customWidth="1"/>
    <col min="5897" max="5897" width="16" style="1" bestFit="1" customWidth="1"/>
    <col min="5898" max="5898" width="12.90625" style="1" bestFit="1" customWidth="1"/>
    <col min="5899" max="6144" width="8.7265625" style="1"/>
    <col min="6145" max="6145" width="10.08984375" style="1" bestFit="1" customWidth="1"/>
    <col min="6146" max="6146" width="13.08984375" style="1" customWidth="1"/>
    <col min="6147" max="6147" width="5" style="1" customWidth="1"/>
    <col min="6148" max="6148" width="50.6328125" style="1" customWidth="1"/>
    <col min="6149" max="6149" width="12.36328125" style="1" customWidth="1"/>
    <col min="6150" max="6150" width="12.54296875" style="1" customWidth="1"/>
    <col min="6151" max="6151" width="8.7265625" style="1"/>
    <col min="6152" max="6152" width="12.54296875" style="1" customWidth="1"/>
    <col min="6153" max="6153" width="16" style="1" bestFit="1" customWidth="1"/>
    <col min="6154" max="6154" width="12.90625" style="1" bestFit="1" customWidth="1"/>
    <col min="6155" max="6400" width="8.7265625" style="1"/>
    <col min="6401" max="6401" width="10.08984375" style="1" bestFit="1" customWidth="1"/>
    <col min="6402" max="6402" width="13.08984375" style="1" customWidth="1"/>
    <col min="6403" max="6403" width="5" style="1" customWidth="1"/>
    <col min="6404" max="6404" width="50.6328125" style="1" customWidth="1"/>
    <col min="6405" max="6405" width="12.36328125" style="1" customWidth="1"/>
    <col min="6406" max="6406" width="12.54296875" style="1" customWidth="1"/>
    <col min="6407" max="6407" width="8.7265625" style="1"/>
    <col min="6408" max="6408" width="12.54296875" style="1" customWidth="1"/>
    <col min="6409" max="6409" width="16" style="1" bestFit="1" customWidth="1"/>
    <col min="6410" max="6410" width="12.90625" style="1" bestFit="1" customWidth="1"/>
    <col min="6411" max="6656" width="8.7265625" style="1"/>
    <col min="6657" max="6657" width="10.08984375" style="1" bestFit="1" customWidth="1"/>
    <col min="6658" max="6658" width="13.08984375" style="1" customWidth="1"/>
    <col min="6659" max="6659" width="5" style="1" customWidth="1"/>
    <col min="6660" max="6660" width="50.6328125" style="1" customWidth="1"/>
    <col min="6661" max="6661" width="12.36328125" style="1" customWidth="1"/>
    <col min="6662" max="6662" width="12.54296875" style="1" customWidth="1"/>
    <col min="6663" max="6663" width="8.7265625" style="1"/>
    <col min="6664" max="6664" width="12.54296875" style="1" customWidth="1"/>
    <col min="6665" max="6665" width="16" style="1" bestFit="1" customWidth="1"/>
    <col min="6666" max="6666" width="12.90625" style="1" bestFit="1" customWidth="1"/>
    <col min="6667" max="6912" width="8.7265625" style="1"/>
    <col min="6913" max="6913" width="10.08984375" style="1" bestFit="1" customWidth="1"/>
    <col min="6914" max="6914" width="13.08984375" style="1" customWidth="1"/>
    <col min="6915" max="6915" width="5" style="1" customWidth="1"/>
    <col min="6916" max="6916" width="50.6328125" style="1" customWidth="1"/>
    <col min="6917" max="6917" width="12.36328125" style="1" customWidth="1"/>
    <col min="6918" max="6918" width="12.54296875" style="1" customWidth="1"/>
    <col min="6919" max="6919" width="8.7265625" style="1"/>
    <col min="6920" max="6920" width="12.54296875" style="1" customWidth="1"/>
    <col min="6921" max="6921" width="16" style="1" bestFit="1" customWidth="1"/>
    <col min="6922" max="6922" width="12.90625" style="1" bestFit="1" customWidth="1"/>
    <col min="6923" max="7168" width="8.7265625" style="1"/>
    <col min="7169" max="7169" width="10.08984375" style="1" bestFit="1" customWidth="1"/>
    <col min="7170" max="7170" width="13.08984375" style="1" customWidth="1"/>
    <col min="7171" max="7171" width="5" style="1" customWidth="1"/>
    <col min="7172" max="7172" width="50.6328125" style="1" customWidth="1"/>
    <col min="7173" max="7173" width="12.36328125" style="1" customWidth="1"/>
    <col min="7174" max="7174" width="12.54296875" style="1" customWidth="1"/>
    <col min="7175" max="7175" width="8.7265625" style="1"/>
    <col min="7176" max="7176" width="12.54296875" style="1" customWidth="1"/>
    <col min="7177" max="7177" width="16" style="1" bestFit="1" customWidth="1"/>
    <col min="7178" max="7178" width="12.90625" style="1" bestFit="1" customWidth="1"/>
    <col min="7179" max="7424" width="8.7265625" style="1"/>
    <col min="7425" max="7425" width="10.08984375" style="1" bestFit="1" customWidth="1"/>
    <col min="7426" max="7426" width="13.08984375" style="1" customWidth="1"/>
    <col min="7427" max="7427" width="5" style="1" customWidth="1"/>
    <col min="7428" max="7428" width="50.6328125" style="1" customWidth="1"/>
    <col min="7429" max="7429" width="12.36328125" style="1" customWidth="1"/>
    <col min="7430" max="7430" width="12.54296875" style="1" customWidth="1"/>
    <col min="7431" max="7431" width="8.7265625" style="1"/>
    <col min="7432" max="7432" width="12.54296875" style="1" customWidth="1"/>
    <col min="7433" max="7433" width="16" style="1" bestFit="1" customWidth="1"/>
    <col min="7434" max="7434" width="12.90625" style="1" bestFit="1" customWidth="1"/>
    <col min="7435" max="7680" width="8.7265625" style="1"/>
    <col min="7681" max="7681" width="10.08984375" style="1" bestFit="1" customWidth="1"/>
    <col min="7682" max="7682" width="13.08984375" style="1" customWidth="1"/>
    <col min="7683" max="7683" width="5" style="1" customWidth="1"/>
    <col min="7684" max="7684" width="50.6328125" style="1" customWidth="1"/>
    <col min="7685" max="7685" width="12.36328125" style="1" customWidth="1"/>
    <col min="7686" max="7686" width="12.54296875" style="1" customWidth="1"/>
    <col min="7687" max="7687" width="8.7265625" style="1"/>
    <col min="7688" max="7688" width="12.54296875" style="1" customWidth="1"/>
    <col min="7689" max="7689" width="16" style="1" bestFit="1" customWidth="1"/>
    <col min="7690" max="7690" width="12.90625" style="1" bestFit="1" customWidth="1"/>
    <col min="7691" max="7936" width="8.7265625" style="1"/>
    <col min="7937" max="7937" width="10.08984375" style="1" bestFit="1" customWidth="1"/>
    <col min="7938" max="7938" width="13.08984375" style="1" customWidth="1"/>
    <col min="7939" max="7939" width="5" style="1" customWidth="1"/>
    <col min="7940" max="7940" width="50.6328125" style="1" customWidth="1"/>
    <col min="7941" max="7941" width="12.36328125" style="1" customWidth="1"/>
    <col min="7942" max="7942" width="12.54296875" style="1" customWidth="1"/>
    <col min="7943" max="7943" width="8.7265625" style="1"/>
    <col min="7944" max="7944" width="12.54296875" style="1" customWidth="1"/>
    <col min="7945" max="7945" width="16" style="1" bestFit="1" customWidth="1"/>
    <col min="7946" max="7946" width="12.90625" style="1" bestFit="1" customWidth="1"/>
    <col min="7947" max="8192" width="8.7265625" style="1"/>
    <col min="8193" max="8193" width="10.08984375" style="1" bestFit="1" customWidth="1"/>
    <col min="8194" max="8194" width="13.08984375" style="1" customWidth="1"/>
    <col min="8195" max="8195" width="5" style="1" customWidth="1"/>
    <col min="8196" max="8196" width="50.6328125" style="1" customWidth="1"/>
    <col min="8197" max="8197" width="12.36328125" style="1" customWidth="1"/>
    <col min="8198" max="8198" width="12.54296875" style="1" customWidth="1"/>
    <col min="8199" max="8199" width="8.7265625" style="1"/>
    <col min="8200" max="8200" width="12.54296875" style="1" customWidth="1"/>
    <col min="8201" max="8201" width="16" style="1" bestFit="1" customWidth="1"/>
    <col min="8202" max="8202" width="12.90625" style="1" bestFit="1" customWidth="1"/>
    <col min="8203" max="8448" width="8.7265625" style="1"/>
    <col min="8449" max="8449" width="10.08984375" style="1" bestFit="1" customWidth="1"/>
    <col min="8450" max="8450" width="13.08984375" style="1" customWidth="1"/>
    <col min="8451" max="8451" width="5" style="1" customWidth="1"/>
    <col min="8452" max="8452" width="50.6328125" style="1" customWidth="1"/>
    <col min="8453" max="8453" width="12.36328125" style="1" customWidth="1"/>
    <col min="8454" max="8454" width="12.54296875" style="1" customWidth="1"/>
    <col min="8455" max="8455" width="8.7265625" style="1"/>
    <col min="8456" max="8456" width="12.54296875" style="1" customWidth="1"/>
    <col min="8457" max="8457" width="16" style="1" bestFit="1" customWidth="1"/>
    <col min="8458" max="8458" width="12.90625" style="1" bestFit="1" customWidth="1"/>
    <col min="8459" max="8704" width="8.7265625" style="1"/>
    <col min="8705" max="8705" width="10.08984375" style="1" bestFit="1" customWidth="1"/>
    <col min="8706" max="8706" width="13.08984375" style="1" customWidth="1"/>
    <col min="8707" max="8707" width="5" style="1" customWidth="1"/>
    <col min="8708" max="8708" width="50.6328125" style="1" customWidth="1"/>
    <col min="8709" max="8709" width="12.36328125" style="1" customWidth="1"/>
    <col min="8710" max="8710" width="12.54296875" style="1" customWidth="1"/>
    <col min="8711" max="8711" width="8.7265625" style="1"/>
    <col min="8712" max="8712" width="12.54296875" style="1" customWidth="1"/>
    <col min="8713" max="8713" width="16" style="1" bestFit="1" customWidth="1"/>
    <col min="8714" max="8714" width="12.90625" style="1" bestFit="1" customWidth="1"/>
    <col min="8715" max="8960" width="8.7265625" style="1"/>
    <col min="8961" max="8961" width="10.08984375" style="1" bestFit="1" customWidth="1"/>
    <col min="8962" max="8962" width="13.08984375" style="1" customWidth="1"/>
    <col min="8963" max="8963" width="5" style="1" customWidth="1"/>
    <col min="8964" max="8964" width="50.6328125" style="1" customWidth="1"/>
    <col min="8965" max="8965" width="12.36328125" style="1" customWidth="1"/>
    <col min="8966" max="8966" width="12.54296875" style="1" customWidth="1"/>
    <col min="8967" max="8967" width="8.7265625" style="1"/>
    <col min="8968" max="8968" width="12.54296875" style="1" customWidth="1"/>
    <col min="8969" max="8969" width="16" style="1" bestFit="1" customWidth="1"/>
    <col min="8970" max="8970" width="12.90625" style="1" bestFit="1" customWidth="1"/>
    <col min="8971" max="9216" width="8.7265625" style="1"/>
    <col min="9217" max="9217" width="10.08984375" style="1" bestFit="1" customWidth="1"/>
    <col min="9218" max="9218" width="13.08984375" style="1" customWidth="1"/>
    <col min="9219" max="9219" width="5" style="1" customWidth="1"/>
    <col min="9220" max="9220" width="50.6328125" style="1" customWidth="1"/>
    <col min="9221" max="9221" width="12.36328125" style="1" customWidth="1"/>
    <col min="9222" max="9222" width="12.54296875" style="1" customWidth="1"/>
    <col min="9223" max="9223" width="8.7265625" style="1"/>
    <col min="9224" max="9224" width="12.54296875" style="1" customWidth="1"/>
    <col min="9225" max="9225" width="16" style="1" bestFit="1" customWidth="1"/>
    <col min="9226" max="9226" width="12.90625" style="1" bestFit="1" customWidth="1"/>
    <col min="9227" max="9472" width="8.7265625" style="1"/>
    <col min="9473" max="9473" width="10.08984375" style="1" bestFit="1" customWidth="1"/>
    <col min="9474" max="9474" width="13.08984375" style="1" customWidth="1"/>
    <col min="9475" max="9475" width="5" style="1" customWidth="1"/>
    <col min="9476" max="9476" width="50.6328125" style="1" customWidth="1"/>
    <col min="9477" max="9477" width="12.36328125" style="1" customWidth="1"/>
    <col min="9478" max="9478" width="12.54296875" style="1" customWidth="1"/>
    <col min="9479" max="9479" width="8.7265625" style="1"/>
    <col min="9480" max="9480" width="12.54296875" style="1" customWidth="1"/>
    <col min="9481" max="9481" width="16" style="1" bestFit="1" customWidth="1"/>
    <col min="9482" max="9482" width="12.90625" style="1" bestFit="1" customWidth="1"/>
    <col min="9483" max="9728" width="8.7265625" style="1"/>
    <col min="9729" max="9729" width="10.08984375" style="1" bestFit="1" customWidth="1"/>
    <col min="9730" max="9730" width="13.08984375" style="1" customWidth="1"/>
    <col min="9731" max="9731" width="5" style="1" customWidth="1"/>
    <col min="9732" max="9732" width="50.6328125" style="1" customWidth="1"/>
    <col min="9733" max="9733" width="12.36328125" style="1" customWidth="1"/>
    <col min="9734" max="9734" width="12.54296875" style="1" customWidth="1"/>
    <col min="9735" max="9735" width="8.7265625" style="1"/>
    <col min="9736" max="9736" width="12.54296875" style="1" customWidth="1"/>
    <col min="9737" max="9737" width="16" style="1" bestFit="1" customWidth="1"/>
    <col min="9738" max="9738" width="12.90625" style="1" bestFit="1" customWidth="1"/>
    <col min="9739" max="9984" width="8.7265625" style="1"/>
    <col min="9985" max="9985" width="10.08984375" style="1" bestFit="1" customWidth="1"/>
    <col min="9986" max="9986" width="13.08984375" style="1" customWidth="1"/>
    <col min="9987" max="9987" width="5" style="1" customWidth="1"/>
    <col min="9988" max="9988" width="50.6328125" style="1" customWidth="1"/>
    <col min="9989" max="9989" width="12.36328125" style="1" customWidth="1"/>
    <col min="9990" max="9990" width="12.54296875" style="1" customWidth="1"/>
    <col min="9991" max="9991" width="8.7265625" style="1"/>
    <col min="9992" max="9992" width="12.54296875" style="1" customWidth="1"/>
    <col min="9993" max="9993" width="16" style="1" bestFit="1" customWidth="1"/>
    <col min="9994" max="9994" width="12.90625" style="1" bestFit="1" customWidth="1"/>
    <col min="9995" max="10240" width="8.7265625" style="1"/>
    <col min="10241" max="10241" width="10.08984375" style="1" bestFit="1" customWidth="1"/>
    <col min="10242" max="10242" width="13.08984375" style="1" customWidth="1"/>
    <col min="10243" max="10243" width="5" style="1" customWidth="1"/>
    <col min="10244" max="10244" width="50.6328125" style="1" customWidth="1"/>
    <col min="10245" max="10245" width="12.36328125" style="1" customWidth="1"/>
    <col min="10246" max="10246" width="12.54296875" style="1" customWidth="1"/>
    <col min="10247" max="10247" width="8.7265625" style="1"/>
    <col min="10248" max="10248" width="12.54296875" style="1" customWidth="1"/>
    <col min="10249" max="10249" width="16" style="1" bestFit="1" customWidth="1"/>
    <col min="10250" max="10250" width="12.90625" style="1" bestFit="1" customWidth="1"/>
    <col min="10251" max="10496" width="8.7265625" style="1"/>
    <col min="10497" max="10497" width="10.08984375" style="1" bestFit="1" customWidth="1"/>
    <col min="10498" max="10498" width="13.08984375" style="1" customWidth="1"/>
    <col min="10499" max="10499" width="5" style="1" customWidth="1"/>
    <col min="10500" max="10500" width="50.6328125" style="1" customWidth="1"/>
    <col min="10501" max="10501" width="12.36328125" style="1" customWidth="1"/>
    <col min="10502" max="10502" width="12.54296875" style="1" customWidth="1"/>
    <col min="10503" max="10503" width="8.7265625" style="1"/>
    <col min="10504" max="10504" width="12.54296875" style="1" customWidth="1"/>
    <col min="10505" max="10505" width="16" style="1" bestFit="1" customWidth="1"/>
    <col min="10506" max="10506" width="12.90625" style="1" bestFit="1" customWidth="1"/>
    <col min="10507" max="10752" width="8.7265625" style="1"/>
    <col min="10753" max="10753" width="10.08984375" style="1" bestFit="1" customWidth="1"/>
    <col min="10754" max="10754" width="13.08984375" style="1" customWidth="1"/>
    <col min="10755" max="10755" width="5" style="1" customWidth="1"/>
    <col min="10756" max="10756" width="50.6328125" style="1" customWidth="1"/>
    <col min="10757" max="10757" width="12.36328125" style="1" customWidth="1"/>
    <col min="10758" max="10758" width="12.54296875" style="1" customWidth="1"/>
    <col min="10759" max="10759" width="8.7265625" style="1"/>
    <col min="10760" max="10760" width="12.54296875" style="1" customWidth="1"/>
    <col min="10761" max="10761" width="16" style="1" bestFit="1" customWidth="1"/>
    <col min="10762" max="10762" width="12.90625" style="1" bestFit="1" customWidth="1"/>
    <col min="10763" max="11008" width="8.7265625" style="1"/>
    <col min="11009" max="11009" width="10.08984375" style="1" bestFit="1" customWidth="1"/>
    <col min="11010" max="11010" width="13.08984375" style="1" customWidth="1"/>
    <col min="11011" max="11011" width="5" style="1" customWidth="1"/>
    <col min="11012" max="11012" width="50.6328125" style="1" customWidth="1"/>
    <col min="11013" max="11013" width="12.36328125" style="1" customWidth="1"/>
    <col min="11014" max="11014" width="12.54296875" style="1" customWidth="1"/>
    <col min="11015" max="11015" width="8.7265625" style="1"/>
    <col min="11016" max="11016" width="12.54296875" style="1" customWidth="1"/>
    <col min="11017" max="11017" width="16" style="1" bestFit="1" customWidth="1"/>
    <col min="11018" max="11018" width="12.90625" style="1" bestFit="1" customWidth="1"/>
    <col min="11019" max="11264" width="8.7265625" style="1"/>
    <col min="11265" max="11265" width="10.08984375" style="1" bestFit="1" customWidth="1"/>
    <col min="11266" max="11266" width="13.08984375" style="1" customWidth="1"/>
    <col min="11267" max="11267" width="5" style="1" customWidth="1"/>
    <col min="11268" max="11268" width="50.6328125" style="1" customWidth="1"/>
    <col min="11269" max="11269" width="12.36328125" style="1" customWidth="1"/>
    <col min="11270" max="11270" width="12.54296875" style="1" customWidth="1"/>
    <col min="11271" max="11271" width="8.7265625" style="1"/>
    <col min="11272" max="11272" width="12.54296875" style="1" customWidth="1"/>
    <col min="11273" max="11273" width="16" style="1" bestFit="1" customWidth="1"/>
    <col min="11274" max="11274" width="12.90625" style="1" bestFit="1" customWidth="1"/>
    <col min="11275" max="11520" width="8.7265625" style="1"/>
    <col min="11521" max="11521" width="10.08984375" style="1" bestFit="1" customWidth="1"/>
    <col min="11522" max="11522" width="13.08984375" style="1" customWidth="1"/>
    <col min="11523" max="11523" width="5" style="1" customWidth="1"/>
    <col min="11524" max="11524" width="50.6328125" style="1" customWidth="1"/>
    <col min="11525" max="11525" width="12.36328125" style="1" customWidth="1"/>
    <col min="11526" max="11526" width="12.54296875" style="1" customWidth="1"/>
    <col min="11527" max="11527" width="8.7265625" style="1"/>
    <col min="11528" max="11528" width="12.54296875" style="1" customWidth="1"/>
    <col min="11529" max="11529" width="16" style="1" bestFit="1" customWidth="1"/>
    <col min="11530" max="11530" width="12.90625" style="1" bestFit="1" customWidth="1"/>
    <col min="11531" max="11776" width="8.7265625" style="1"/>
    <col min="11777" max="11777" width="10.08984375" style="1" bestFit="1" customWidth="1"/>
    <col min="11778" max="11778" width="13.08984375" style="1" customWidth="1"/>
    <col min="11779" max="11779" width="5" style="1" customWidth="1"/>
    <col min="11780" max="11780" width="50.6328125" style="1" customWidth="1"/>
    <col min="11781" max="11781" width="12.36328125" style="1" customWidth="1"/>
    <col min="11782" max="11782" width="12.54296875" style="1" customWidth="1"/>
    <col min="11783" max="11783" width="8.7265625" style="1"/>
    <col min="11784" max="11784" width="12.54296875" style="1" customWidth="1"/>
    <col min="11785" max="11785" width="16" style="1" bestFit="1" customWidth="1"/>
    <col min="11786" max="11786" width="12.90625" style="1" bestFit="1" customWidth="1"/>
    <col min="11787" max="12032" width="8.7265625" style="1"/>
    <col min="12033" max="12033" width="10.08984375" style="1" bestFit="1" customWidth="1"/>
    <col min="12034" max="12034" width="13.08984375" style="1" customWidth="1"/>
    <col min="12035" max="12035" width="5" style="1" customWidth="1"/>
    <col min="12036" max="12036" width="50.6328125" style="1" customWidth="1"/>
    <col min="12037" max="12037" width="12.36328125" style="1" customWidth="1"/>
    <col min="12038" max="12038" width="12.54296875" style="1" customWidth="1"/>
    <col min="12039" max="12039" width="8.7265625" style="1"/>
    <col min="12040" max="12040" width="12.54296875" style="1" customWidth="1"/>
    <col min="12041" max="12041" width="16" style="1" bestFit="1" customWidth="1"/>
    <col min="12042" max="12042" width="12.90625" style="1" bestFit="1" customWidth="1"/>
    <col min="12043" max="12288" width="8.7265625" style="1"/>
    <col min="12289" max="12289" width="10.08984375" style="1" bestFit="1" customWidth="1"/>
    <col min="12290" max="12290" width="13.08984375" style="1" customWidth="1"/>
    <col min="12291" max="12291" width="5" style="1" customWidth="1"/>
    <col min="12292" max="12292" width="50.6328125" style="1" customWidth="1"/>
    <col min="12293" max="12293" width="12.36328125" style="1" customWidth="1"/>
    <col min="12294" max="12294" width="12.54296875" style="1" customWidth="1"/>
    <col min="12295" max="12295" width="8.7265625" style="1"/>
    <col min="12296" max="12296" width="12.54296875" style="1" customWidth="1"/>
    <col min="12297" max="12297" width="16" style="1" bestFit="1" customWidth="1"/>
    <col min="12298" max="12298" width="12.90625" style="1" bestFit="1" customWidth="1"/>
    <col min="12299" max="12544" width="8.7265625" style="1"/>
    <col min="12545" max="12545" width="10.08984375" style="1" bestFit="1" customWidth="1"/>
    <col min="12546" max="12546" width="13.08984375" style="1" customWidth="1"/>
    <col min="12547" max="12547" width="5" style="1" customWidth="1"/>
    <col min="12548" max="12548" width="50.6328125" style="1" customWidth="1"/>
    <col min="12549" max="12549" width="12.36328125" style="1" customWidth="1"/>
    <col min="12550" max="12550" width="12.54296875" style="1" customWidth="1"/>
    <col min="12551" max="12551" width="8.7265625" style="1"/>
    <col min="12552" max="12552" width="12.54296875" style="1" customWidth="1"/>
    <col min="12553" max="12553" width="16" style="1" bestFit="1" customWidth="1"/>
    <col min="12554" max="12554" width="12.90625" style="1" bestFit="1" customWidth="1"/>
    <col min="12555" max="12800" width="8.7265625" style="1"/>
    <col min="12801" max="12801" width="10.08984375" style="1" bestFit="1" customWidth="1"/>
    <col min="12802" max="12802" width="13.08984375" style="1" customWidth="1"/>
    <col min="12803" max="12803" width="5" style="1" customWidth="1"/>
    <col min="12804" max="12804" width="50.6328125" style="1" customWidth="1"/>
    <col min="12805" max="12805" width="12.36328125" style="1" customWidth="1"/>
    <col min="12806" max="12806" width="12.54296875" style="1" customWidth="1"/>
    <col min="12807" max="12807" width="8.7265625" style="1"/>
    <col min="12808" max="12808" width="12.54296875" style="1" customWidth="1"/>
    <col min="12809" max="12809" width="16" style="1" bestFit="1" customWidth="1"/>
    <col min="12810" max="12810" width="12.90625" style="1" bestFit="1" customWidth="1"/>
    <col min="12811" max="13056" width="8.7265625" style="1"/>
    <col min="13057" max="13057" width="10.08984375" style="1" bestFit="1" customWidth="1"/>
    <col min="13058" max="13058" width="13.08984375" style="1" customWidth="1"/>
    <col min="13059" max="13059" width="5" style="1" customWidth="1"/>
    <col min="13060" max="13060" width="50.6328125" style="1" customWidth="1"/>
    <col min="13061" max="13061" width="12.36328125" style="1" customWidth="1"/>
    <col min="13062" max="13062" width="12.54296875" style="1" customWidth="1"/>
    <col min="13063" max="13063" width="8.7265625" style="1"/>
    <col min="13064" max="13064" width="12.54296875" style="1" customWidth="1"/>
    <col min="13065" max="13065" width="16" style="1" bestFit="1" customWidth="1"/>
    <col min="13066" max="13066" width="12.90625" style="1" bestFit="1" customWidth="1"/>
    <col min="13067" max="13312" width="8.7265625" style="1"/>
    <col min="13313" max="13313" width="10.08984375" style="1" bestFit="1" customWidth="1"/>
    <col min="13314" max="13314" width="13.08984375" style="1" customWidth="1"/>
    <col min="13315" max="13315" width="5" style="1" customWidth="1"/>
    <col min="13316" max="13316" width="50.6328125" style="1" customWidth="1"/>
    <col min="13317" max="13317" width="12.36328125" style="1" customWidth="1"/>
    <col min="13318" max="13318" width="12.54296875" style="1" customWidth="1"/>
    <col min="13319" max="13319" width="8.7265625" style="1"/>
    <col min="13320" max="13320" width="12.54296875" style="1" customWidth="1"/>
    <col min="13321" max="13321" width="16" style="1" bestFit="1" customWidth="1"/>
    <col min="13322" max="13322" width="12.90625" style="1" bestFit="1" customWidth="1"/>
    <col min="13323" max="13568" width="8.7265625" style="1"/>
    <col min="13569" max="13569" width="10.08984375" style="1" bestFit="1" customWidth="1"/>
    <col min="13570" max="13570" width="13.08984375" style="1" customWidth="1"/>
    <col min="13571" max="13571" width="5" style="1" customWidth="1"/>
    <col min="13572" max="13572" width="50.6328125" style="1" customWidth="1"/>
    <col min="13573" max="13573" width="12.36328125" style="1" customWidth="1"/>
    <col min="13574" max="13574" width="12.54296875" style="1" customWidth="1"/>
    <col min="13575" max="13575" width="8.7265625" style="1"/>
    <col min="13576" max="13576" width="12.54296875" style="1" customWidth="1"/>
    <col min="13577" max="13577" width="16" style="1" bestFit="1" customWidth="1"/>
    <col min="13578" max="13578" width="12.90625" style="1" bestFit="1" customWidth="1"/>
    <col min="13579" max="13824" width="8.7265625" style="1"/>
    <col min="13825" max="13825" width="10.08984375" style="1" bestFit="1" customWidth="1"/>
    <col min="13826" max="13826" width="13.08984375" style="1" customWidth="1"/>
    <col min="13827" max="13827" width="5" style="1" customWidth="1"/>
    <col min="13828" max="13828" width="50.6328125" style="1" customWidth="1"/>
    <col min="13829" max="13829" width="12.36328125" style="1" customWidth="1"/>
    <col min="13830" max="13830" width="12.54296875" style="1" customWidth="1"/>
    <col min="13831" max="13831" width="8.7265625" style="1"/>
    <col min="13832" max="13832" width="12.54296875" style="1" customWidth="1"/>
    <col min="13833" max="13833" width="16" style="1" bestFit="1" customWidth="1"/>
    <col min="13834" max="13834" width="12.90625" style="1" bestFit="1" customWidth="1"/>
    <col min="13835" max="14080" width="8.7265625" style="1"/>
    <col min="14081" max="14081" width="10.08984375" style="1" bestFit="1" customWidth="1"/>
    <col min="14082" max="14082" width="13.08984375" style="1" customWidth="1"/>
    <col min="14083" max="14083" width="5" style="1" customWidth="1"/>
    <col min="14084" max="14084" width="50.6328125" style="1" customWidth="1"/>
    <col min="14085" max="14085" width="12.36328125" style="1" customWidth="1"/>
    <col min="14086" max="14086" width="12.54296875" style="1" customWidth="1"/>
    <col min="14087" max="14087" width="8.7265625" style="1"/>
    <col min="14088" max="14088" width="12.54296875" style="1" customWidth="1"/>
    <col min="14089" max="14089" width="16" style="1" bestFit="1" customWidth="1"/>
    <col min="14090" max="14090" width="12.90625" style="1" bestFit="1" customWidth="1"/>
    <col min="14091" max="14336" width="8.7265625" style="1"/>
    <col min="14337" max="14337" width="10.08984375" style="1" bestFit="1" customWidth="1"/>
    <col min="14338" max="14338" width="13.08984375" style="1" customWidth="1"/>
    <col min="14339" max="14339" width="5" style="1" customWidth="1"/>
    <col min="14340" max="14340" width="50.6328125" style="1" customWidth="1"/>
    <col min="14341" max="14341" width="12.36328125" style="1" customWidth="1"/>
    <col min="14342" max="14342" width="12.54296875" style="1" customWidth="1"/>
    <col min="14343" max="14343" width="8.7265625" style="1"/>
    <col min="14344" max="14344" width="12.54296875" style="1" customWidth="1"/>
    <col min="14345" max="14345" width="16" style="1" bestFit="1" customWidth="1"/>
    <col min="14346" max="14346" width="12.90625" style="1" bestFit="1" customWidth="1"/>
    <col min="14347" max="14592" width="8.7265625" style="1"/>
    <col min="14593" max="14593" width="10.08984375" style="1" bestFit="1" customWidth="1"/>
    <col min="14594" max="14594" width="13.08984375" style="1" customWidth="1"/>
    <col min="14595" max="14595" width="5" style="1" customWidth="1"/>
    <col min="14596" max="14596" width="50.6328125" style="1" customWidth="1"/>
    <col min="14597" max="14597" width="12.36328125" style="1" customWidth="1"/>
    <col min="14598" max="14598" width="12.54296875" style="1" customWidth="1"/>
    <col min="14599" max="14599" width="8.7265625" style="1"/>
    <col min="14600" max="14600" width="12.54296875" style="1" customWidth="1"/>
    <col min="14601" max="14601" width="16" style="1" bestFit="1" customWidth="1"/>
    <col min="14602" max="14602" width="12.90625" style="1" bestFit="1" customWidth="1"/>
    <col min="14603" max="14848" width="8.7265625" style="1"/>
    <col min="14849" max="14849" width="10.08984375" style="1" bestFit="1" customWidth="1"/>
    <col min="14850" max="14850" width="13.08984375" style="1" customWidth="1"/>
    <col min="14851" max="14851" width="5" style="1" customWidth="1"/>
    <col min="14852" max="14852" width="50.6328125" style="1" customWidth="1"/>
    <col min="14853" max="14853" width="12.36328125" style="1" customWidth="1"/>
    <col min="14854" max="14854" width="12.54296875" style="1" customWidth="1"/>
    <col min="14855" max="14855" width="8.7265625" style="1"/>
    <col min="14856" max="14856" width="12.54296875" style="1" customWidth="1"/>
    <col min="14857" max="14857" width="16" style="1" bestFit="1" customWidth="1"/>
    <col min="14858" max="14858" width="12.90625" style="1" bestFit="1" customWidth="1"/>
    <col min="14859" max="15104" width="8.7265625" style="1"/>
    <col min="15105" max="15105" width="10.08984375" style="1" bestFit="1" customWidth="1"/>
    <col min="15106" max="15106" width="13.08984375" style="1" customWidth="1"/>
    <col min="15107" max="15107" width="5" style="1" customWidth="1"/>
    <col min="15108" max="15108" width="50.6328125" style="1" customWidth="1"/>
    <col min="15109" max="15109" width="12.36328125" style="1" customWidth="1"/>
    <col min="15110" max="15110" width="12.54296875" style="1" customWidth="1"/>
    <col min="15111" max="15111" width="8.7265625" style="1"/>
    <col min="15112" max="15112" width="12.54296875" style="1" customWidth="1"/>
    <col min="15113" max="15113" width="16" style="1" bestFit="1" customWidth="1"/>
    <col min="15114" max="15114" width="12.90625" style="1" bestFit="1" customWidth="1"/>
    <col min="15115" max="15360" width="8.7265625" style="1"/>
    <col min="15361" max="15361" width="10.08984375" style="1" bestFit="1" customWidth="1"/>
    <col min="15362" max="15362" width="13.08984375" style="1" customWidth="1"/>
    <col min="15363" max="15363" width="5" style="1" customWidth="1"/>
    <col min="15364" max="15364" width="50.6328125" style="1" customWidth="1"/>
    <col min="15365" max="15365" width="12.36328125" style="1" customWidth="1"/>
    <col min="15366" max="15366" width="12.54296875" style="1" customWidth="1"/>
    <col min="15367" max="15367" width="8.7265625" style="1"/>
    <col min="15368" max="15368" width="12.54296875" style="1" customWidth="1"/>
    <col min="15369" max="15369" width="16" style="1" bestFit="1" customWidth="1"/>
    <col min="15370" max="15370" width="12.90625" style="1" bestFit="1" customWidth="1"/>
    <col min="15371" max="15616" width="8.7265625" style="1"/>
    <col min="15617" max="15617" width="10.08984375" style="1" bestFit="1" customWidth="1"/>
    <col min="15618" max="15618" width="13.08984375" style="1" customWidth="1"/>
    <col min="15619" max="15619" width="5" style="1" customWidth="1"/>
    <col min="15620" max="15620" width="50.6328125" style="1" customWidth="1"/>
    <col min="15621" max="15621" width="12.36328125" style="1" customWidth="1"/>
    <col min="15622" max="15622" width="12.54296875" style="1" customWidth="1"/>
    <col min="15623" max="15623" width="8.7265625" style="1"/>
    <col min="15624" max="15624" width="12.54296875" style="1" customWidth="1"/>
    <col min="15625" max="15625" width="16" style="1" bestFit="1" customWidth="1"/>
    <col min="15626" max="15626" width="12.90625" style="1" bestFit="1" customWidth="1"/>
    <col min="15627" max="15872" width="8.7265625" style="1"/>
    <col min="15873" max="15873" width="10.08984375" style="1" bestFit="1" customWidth="1"/>
    <col min="15874" max="15874" width="13.08984375" style="1" customWidth="1"/>
    <col min="15875" max="15875" width="5" style="1" customWidth="1"/>
    <col min="15876" max="15876" width="50.6328125" style="1" customWidth="1"/>
    <col min="15877" max="15877" width="12.36328125" style="1" customWidth="1"/>
    <col min="15878" max="15878" width="12.54296875" style="1" customWidth="1"/>
    <col min="15879" max="15879" width="8.7265625" style="1"/>
    <col min="15880" max="15880" width="12.54296875" style="1" customWidth="1"/>
    <col min="15881" max="15881" width="16" style="1" bestFit="1" customWidth="1"/>
    <col min="15882" max="15882" width="12.90625" style="1" bestFit="1" customWidth="1"/>
    <col min="15883" max="16128" width="8.7265625" style="1"/>
    <col min="16129" max="16129" width="10.08984375" style="1" bestFit="1" customWidth="1"/>
    <col min="16130" max="16130" width="13.08984375" style="1" customWidth="1"/>
    <col min="16131" max="16131" width="5" style="1" customWidth="1"/>
    <col min="16132" max="16132" width="50.6328125" style="1" customWidth="1"/>
    <col min="16133" max="16133" width="12.36328125" style="1" customWidth="1"/>
    <col min="16134" max="16134" width="12.54296875" style="1" customWidth="1"/>
    <col min="16135" max="16135" width="8.7265625" style="1"/>
    <col min="16136" max="16136" width="12.54296875" style="1" customWidth="1"/>
    <col min="16137" max="16137" width="16" style="1" bestFit="1" customWidth="1"/>
    <col min="16138" max="16138" width="12.90625" style="1" bestFit="1" customWidth="1"/>
    <col min="16139" max="16384" width="8.7265625" style="1"/>
  </cols>
  <sheetData>
    <row r="1" spans="1:8" ht="15" customHeight="1" x14ac:dyDescent="0.35"/>
    <row r="2" spans="1:8" ht="15" customHeight="1" x14ac:dyDescent="0.35">
      <c r="A2" s="5"/>
      <c r="C2" s="182" t="s">
        <v>76</v>
      </c>
      <c r="D2" s="181" t="s">
        <v>75</v>
      </c>
    </row>
    <row r="3" spans="1:8" ht="15" customHeight="1" x14ac:dyDescent="0.35">
      <c r="A3" s="5"/>
    </row>
    <row r="4" spans="1:8" ht="15" customHeight="1" x14ac:dyDescent="0.35">
      <c r="A4" s="5"/>
    </row>
    <row r="5" spans="1:8" ht="15" customHeight="1" x14ac:dyDescent="0.35">
      <c r="A5" s="5" t="s">
        <v>34</v>
      </c>
    </row>
    <row r="6" spans="1:8" ht="15" customHeight="1" x14ac:dyDescent="0.35"/>
    <row r="7" spans="1:8" ht="15" customHeight="1" x14ac:dyDescent="0.35">
      <c r="A7" s="104"/>
      <c r="B7" s="105"/>
      <c r="C7" s="105"/>
      <c r="D7" s="105"/>
      <c r="E7" s="104"/>
      <c r="F7" s="103"/>
      <c r="G7" s="102"/>
      <c r="H7" s="101"/>
    </row>
    <row r="8" spans="1:8" ht="15" customHeight="1" x14ac:dyDescent="0.35">
      <c r="A8" s="100" t="s">
        <v>74</v>
      </c>
      <c r="B8" s="22"/>
      <c r="C8" s="22"/>
      <c r="D8" s="22" t="s">
        <v>32</v>
      </c>
      <c r="E8" s="100" t="s">
        <v>31</v>
      </c>
      <c r="F8" s="99" t="s">
        <v>73</v>
      </c>
      <c r="G8" s="98" t="s">
        <v>29</v>
      </c>
      <c r="H8" s="97" t="s">
        <v>28</v>
      </c>
    </row>
    <row r="9" spans="1:8" ht="15" customHeight="1" x14ac:dyDescent="0.35">
      <c r="A9" s="95"/>
      <c r="B9" s="96"/>
      <c r="C9" s="96"/>
      <c r="D9" s="96"/>
      <c r="E9" s="95"/>
      <c r="F9" s="94"/>
      <c r="G9" s="93"/>
      <c r="H9" s="92"/>
    </row>
    <row r="10" spans="1:8" ht="15" customHeight="1" x14ac:dyDescent="0.35">
      <c r="A10" s="85"/>
      <c r="B10" s="84"/>
      <c r="C10" s="84"/>
      <c r="D10" s="83"/>
      <c r="E10" s="82"/>
      <c r="F10" s="81"/>
      <c r="G10" s="80"/>
      <c r="H10" s="79"/>
    </row>
    <row r="11" spans="1:8" ht="15" customHeight="1" x14ac:dyDescent="0.35">
      <c r="A11" s="175">
        <v>200</v>
      </c>
      <c r="B11" s="180" t="s">
        <v>72</v>
      </c>
      <c r="C11" s="84"/>
      <c r="D11" s="84"/>
      <c r="E11" s="175"/>
      <c r="F11" s="174"/>
      <c r="G11" s="173"/>
      <c r="H11" s="79"/>
    </row>
    <row r="12" spans="1:8" ht="15" customHeight="1" x14ac:dyDescent="0.35">
      <c r="A12" s="85"/>
      <c r="B12" s="180"/>
      <c r="C12" s="84"/>
      <c r="D12" s="84"/>
      <c r="E12" s="175"/>
      <c r="F12" s="174"/>
      <c r="G12" s="173"/>
      <c r="H12" s="79"/>
    </row>
    <row r="13" spans="1:8" ht="15" customHeight="1" x14ac:dyDescent="0.35">
      <c r="A13" s="85"/>
      <c r="B13" s="180" t="s">
        <v>71</v>
      </c>
      <c r="C13" s="84"/>
      <c r="D13" s="84"/>
      <c r="E13" s="175"/>
      <c r="F13" s="174"/>
      <c r="G13" s="173"/>
      <c r="H13" s="79"/>
    </row>
    <row r="14" spans="1:8" ht="15" customHeight="1" x14ac:dyDescent="0.35">
      <c r="A14" s="85"/>
      <c r="B14" s="90"/>
      <c r="C14" s="84"/>
      <c r="D14" s="84"/>
      <c r="E14" s="175"/>
      <c r="F14" s="174"/>
      <c r="G14" s="173"/>
      <c r="H14" s="79"/>
    </row>
    <row r="15" spans="1:8" ht="15" customHeight="1" x14ac:dyDescent="0.35">
      <c r="A15" s="85"/>
      <c r="B15" s="172" t="s">
        <v>70</v>
      </c>
      <c r="C15" s="171"/>
      <c r="D15" s="170"/>
      <c r="E15" s="175"/>
      <c r="F15" s="174"/>
      <c r="G15" s="173"/>
      <c r="H15" s="79"/>
    </row>
    <row r="16" spans="1:8" ht="15" customHeight="1" x14ac:dyDescent="0.35">
      <c r="A16" s="85"/>
      <c r="B16" s="90"/>
      <c r="C16" s="84"/>
      <c r="D16" s="84"/>
      <c r="E16" s="175"/>
      <c r="F16" s="174"/>
      <c r="G16" s="173"/>
      <c r="H16" s="79"/>
    </row>
    <row r="17" spans="1:14" ht="15" customHeight="1" x14ac:dyDescent="0.35">
      <c r="A17" s="85"/>
      <c r="B17" s="180" t="s">
        <v>69</v>
      </c>
      <c r="C17" s="84"/>
      <c r="D17" s="84"/>
      <c r="E17" s="175"/>
      <c r="F17" s="174"/>
      <c r="G17" s="173"/>
      <c r="H17" s="79"/>
    </row>
    <row r="18" spans="1:14" ht="15" customHeight="1" x14ac:dyDescent="0.35">
      <c r="A18" s="85"/>
      <c r="B18" s="179"/>
      <c r="C18" s="84"/>
      <c r="D18" s="84"/>
      <c r="E18" s="175"/>
      <c r="F18" s="174"/>
      <c r="G18" s="173"/>
      <c r="H18" s="79"/>
    </row>
    <row r="19" spans="1:14" ht="68.25" customHeight="1" x14ac:dyDescent="0.35">
      <c r="A19" s="85"/>
      <c r="B19" s="124" t="s">
        <v>68</v>
      </c>
      <c r="C19" s="123"/>
      <c r="D19" s="122"/>
      <c r="E19" s="175"/>
      <c r="F19" s="174"/>
      <c r="G19" s="173"/>
      <c r="H19" s="79"/>
    </row>
    <row r="20" spans="1:14" ht="23.25" customHeight="1" x14ac:dyDescent="0.35">
      <c r="A20" s="85"/>
      <c r="B20" s="178" t="s">
        <v>67</v>
      </c>
      <c r="C20" s="177"/>
      <c r="D20" s="176"/>
      <c r="E20" s="175"/>
      <c r="F20" s="174"/>
      <c r="G20" s="173"/>
      <c r="H20" s="79"/>
      <c r="K20" s="164"/>
      <c r="L20" s="164"/>
      <c r="M20" s="164"/>
      <c r="N20" s="164"/>
    </row>
    <row r="21" spans="1:14" ht="15" customHeight="1" x14ac:dyDescent="0.35">
      <c r="A21" s="167">
        <v>200.01</v>
      </c>
      <c r="B21" s="172" t="s">
        <v>66</v>
      </c>
      <c r="C21" s="171"/>
      <c r="D21" s="170"/>
      <c r="E21" s="38"/>
      <c r="F21" s="169"/>
      <c r="G21" s="34"/>
      <c r="H21" s="97"/>
      <c r="K21" s="164"/>
      <c r="L21" s="164"/>
      <c r="M21" s="164"/>
      <c r="N21" s="164"/>
    </row>
    <row r="22" spans="1:14" ht="15" customHeight="1" x14ac:dyDescent="0.35">
      <c r="A22" s="167"/>
      <c r="B22" s="77" t="s">
        <v>65</v>
      </c>
      <c r="C22" s="168">
        <f>'[1]Project Detail'!I22</f>
        <v>15.850691543141119</v>
      </c>
      <c r="D22" s="165" t="s">
        <v>64</v>
      </c>
      <c r="E22" s="38"/>
      <c r="F22" s="115"/>
      <c r="G22" s="32"/>
      <c r="H22" s="97"/>
      <c r="K22" s="164"/>
      <c r="L22" s="164"/>
      <c r="M22" s="164"/>
      <c r="N22" s="164"/>
    </row>
    <row r="23" spans="1:14" ht="15" customHeight="1" x14ac:dyDescent="0.35">
      <c r="A23" s="167"/>
      <c r="B23" s="166"/>
      <c r="C23" s="165"/>
      <c r="D23" s="165"/>
      <c r="E23" s="38"/>
      <c r="F23" s="115"/>
      <c r="G23" s="114"/>
      <c r="H23" s="97"/>
      <c r="K23" s="164"/>
      <c r="L23" s="164"/>
      <c r="M23" s="164"/>
      <c r="N23" s="164"/>
    </row>
    <row r="24" spans="1:14" s="6" customFormat="1" ht="15" customHeight="1" x14ac:dyDescent="0.35">
      <c r="A24" s="62"/>
      <c r="B24" s="163" t="s">
        <v>63</v>
      </c>
      <c r="C24" s="162"/>
      <c r="D24" s="161"/>
      <c r="E24" s="34"/>
      <c r="F24" s="40"/>
      <c r="G24" s="32"/>
      <c r="H24" s="31"/>
      <c r="I24" s="7"/>
      <c r="K24" s="63"/>
      <c r="L24" s="63"/>
      <c r="M24" s="63"/>
      <c r="N24" s="63"/>
    </row>
    <row r="25" spans="1:14" s="6" customFormat="1" ht="15" customHeight="1" x14ac:dyDescent="0.35">
      <c r="A25" s="44" t="s">
        <v>62</v>
      </c>
      <c r="B25" s="43" t="s">
        <v>61</v>
      </c>
      <c r="C25" s="42"/>
      <c r="D25" s="41"/>
      <c r="E25" s="40" t="s">
        <v>2</v>
      </c>
      <c r="F25" s="40"/>
      <c r="G25" s="32" t="s">
        <v>8</v>
      </c>
      <c r="H25" s="31">
        <f>'[1]Project Detail'!H16*'[1]Project Detail'!I22</f>
        <v>31701.38308628224</v>
      </c>
      <c r="I25" s="7"/>
      <c r="K25" s="158"/>
      <c r="L25" s="158"/>
      <c r="M25" s="158"/>
      <c r="N25" s="63"/>
    </row>
    <row r="26" spans="1:14" s="6" customFormat="1" ht="15" customHeight="1" x14ac:dyDescent="0.35">
      <c r="A26" s="157"/>
      <c r="B26" s="156" t="s">
        <v>57</v>
      </c>
      <c r="C26" s="160">
        <f>'[1]Information Sheet'!B30</f>
        <v>10</v>
      </c>
      <c r="D26" s="159" t="s">
        <v>60</v>
      </c>
      <c r="E26" s="61"/>
      <c r="F26" s="61"/>
      <c r="G26" s="34"/>
      <c r="H26" s="31"/>
      <c r="I26" s="7"/>
      <c r="K26" s="63"/>
      <c r="L26" s="63"/>
      <c r="M26" s="63"/>
      <c r="N26" s="63"/>
    </row>
    <row r="27" spans="1:14" s="6" customFormat="1" ht="15" customHeight="1" x14ac:dyDescent="0.35">
      <c r="A27" s="38"/>
      <c r="B27" s="43"/>
      <c r="C27" s="42"/>
      <c r="D27" s="41"/>
      <c r="E27" s="53"/>
      <c r="F27" s="40"/>
      <c r="G27" s="32"/>
      <c r="H27" s="31"/>
      <c r="I27" s="7"/>
    </row>
    <row r="28" spans="1:14" s="6" customFormat="1" ht="15" customHeight="1" x14ac:dyDescent="0.35">
      <c r="A28" s="44" t="s">
        <v>59</v>
      </c>
      <c r="B28" s="43" t="s">
        <v>58</v>
      </c>
      <c r="C28" s="42"/>
      <c r="D28" s="41"/>
      <c r="E28" s="40" t="s">
        <v>2</v>
      </c>
      <c r="F28" s="40"/>
      <c r="G28" s="32" t="s">
        <v>8</v>
      </c>
      <c r="H28" s="31">
        <f>'[1]Project Detail'!H17*'[1]Project Detail'!I22</f>
        <v>285312.44777654012</v>
      </c>
      <c r="I28" s="7"/>
      <c r="J28" s="8"/>
      <c r="K28" s="158"/>
      <c r="L28" s="158"/>
      <c r="M28" s="158"/>
      <c r="N28" s="63"/>
    </row>
    <row r="29" spans="1:14" s="6" customFormat="1" ht="15" customHeight="1" x14ac:dyDescent="0.35">
      <c r="A29" s="157"/>
      <c r="B29" s="156" t="s">
        <v>57</v>
      </c>
      <c r="C29" s="155">
        <f>'[1]Project Detail'!E18</f>
        <v>80</v>
      </c>
      <c r="D29" s="154" t="s">
        <v>56</v>
      </c>
      <c r="E29" s="61"/>
      <c r="F29" s="61"/>
      <c r="G29" s="34"/>
      <c r="H29" s="31"/>
      <c r="I29" s="7"/>
      <c r="K29" s="63"/>
      <c r="L29" s="63"/>
      <c r="M29" s="63"/>
      <c r="N29" s="63"/>
    </row>
    <row r="30" spans="1:14" s="6" customFormat="1" ht="15" customHeight="1" x14ac:dyDescent="0.35">
      <c r="A30" s="38"/>
      <c r="B30" s="43"/>
      <c r="C30" s="42"/>
      <c r="D30" s="41"/>
      <c r="E30" s="53"/>
      <c r="F30" s="40"/>
      <c r="G30" s="32"/>
      <c r="H30" s="31"/>
      <c r="I30" s="7"/>
    </row>
    <row r="31" spans="1:14" s="6" customFormat="1" ht="15" customHeight="1" x14ac:dyDescent="0.35">
      <c r="A31" s="44" t="s">
        <v>53</v>
      </c>
      <c r="B31" s="43" t="s">
        <v>55</v>
      </c>
      <c r="C31" s="42"/>
      <c r="D31" s="41"/>
      <c r="E31" s="40" t="s">
        <v>2</v>
      </c>
      <c r="F31" s="40"/>
      <c r="G31" s="32" t="s">
        <v>8</v>
      </c>
      <c r="H31" s="31">
        <f>'[1]Project Detail'!H12*'[1]Project Detail'!I22</f>
        <v>7925.3457715705599</v>
      </c>
      <c r="I31" s="7"/>
    </row>
    <row r="32" spans="1:14" s="6" customFormat="1" ht="15" customHeight="1" x14ac:dyDescent="0.35">
      <c r="A32" s="38"/>
      <c r="B32" s="56"/>
      <c r="C32" s="55"/>
      <c r="D32" s="54"/>
      <c r="E32" s="53"/>
      <c r="F32" s="40"/>
      <c r="G32" s="32"/>
      <c r="H32" s="31"/>
      <c r="I32" s="7"/>
    </row>
    <row r="33" spans="1:9" s="3" customFormat="1" ht="29.25" customHeight="1" x14ac:dyDescent="0.35">
      <c r="A33" s="38"/>
      <c r="B33" s="153" t="s">
        <v>54</v>
      </c>
      <c r="C33" s="152"/>
      <c r="D33" s="151"/>
      <c r="E33" s="53"/>
      <c r="F33" s="40"/>
      <c r="G33" s="32"/>
      <c r="H33" s="31"/>
      <c r="I33" s="150"/>
    </row>
    <row r="34" spans="1:9" s="6" customFormat="1" ht="15" customHeight="1" x14ac:dyDescent="0.35">
      <c r="A34" s="65"/>
      <c r="B34" s="143"/>
      <c r="C34" s="142"/>
      <c r="D34" s="141"/>
      <c r="E34" s="34"/>
      <c r="F34" s="40"/>
      <c r="G34" s="114"/>
      <c r="H34" s="31"/>
      <c r="I34" s="7"/>
    </row>
    <row r="35" spans="1:9" s="6" customFormat="1" ht="15" customHeight="1" x14ac:dyDescent="0.35">
      <c r="A35" s="44" t="s">
        <v>53</v>
      </c>
      <c r="B35" s="43" t="s">
        <v>52</v>
      </c>
      <c r="C35" s="42"/>
      <c r="D35" s="41"/>
      <c r="E35" s="34" t="s">
        <v>51</v>
      </c>
      <c r="F35" s="149">
        <v>-2500</v>
      </c>
      <c r="G35" s="114"/>
      <c r="H35" s="31"/>
      <c r="I35" s="7"/>
    </row>
    <row r="36" spans="1:9" s="6" customFormat="1" ht="15" customHeight="1" x14ac:dyDescent="0.35">
      <c r="A36" s="65"/>
      <c r="B36" s="148"/>
      <c r="C36" s="111"/>
      <c r="D36" s="147"/>
      <c r="E36" s="34"/>
      <c r="F36" s="40"/>
      <c r="G36" s="114"/>
      <c r="H36" s="31"/>
      <c r="I36" s="7"/>
    </row>
    <row r="37" spans="1:9" s="6" customFormat="1" ht="15" customHeight="1" x14ac:dyDescent="0.35">
      <c r="A37" s="44" t="s">
        <v>50</v>
      </c>
      <c r="B37" s="43" t="s">
        <v>14</v>
      </c>
      <c r="C37" s="42"/>
      <c r="D37" s="41"/>
      <c r="E37" s="34" t="s">
        <v>13</v>
      </c>
      <c r="F37" s="70">
        <f>H25+H28</f>
        <v>317013.83086282236</v>
      </c>
      <c r="G37" s="67">
        <v>0.1</v>
      </c>
      <c r="H37" s="66">
        <f>F37*G37</f>
        <v>31701.383086282236</v>
      </c>
      <c r="I37" s="7"/>
    </row>
    <row r="38" spans="1:9" s="6" customFormat="1" ht="15" customHeight="1" x14ac:dyDescent="0.35">
      <c r="A38" s="44"/>
      <c r="B38" s="146" t="s">
        <v>49</v>
      </c>
      <c r="C38" s="145"/>
      <c r="D38" s="144"/>
      <c r="E38" s="34"/>
      <c r="F38" s="115"/>
      <c r="G38" s="32"/>
      <c r="H38" s="31"/>
      <c r="I38" s="7"/>
    </row>
    <row r="39" spans="1:9" s="6" customFormat="1" ht="15" customHeight="1" x14ac:dyDescent="0.35">
      <c r="A39" s="65"/>
      <c r="B39" s="143"/>
      <c r="C39" s="142"/>
      <c r="D39" s="141"/>
      <c r="E39" s="34"/>
      <c r="F39" s="40"/>
      <c r="G39" s="114"/>
      <c r="H39" s="31"/>
      <c r="I39" s="7"/>
    </row>
    <row r="40" spans="1:9" s="6" customFormat="1" ht="15" customHeight="1" x14ac:dyDescent="0.35">
      <c r="A40" s="47">
        <v>200.02</v>
      </c>
      <c r="B40" s="59" t="s">
        <v>48</v>
      </c>
      <c r="C40" s="58"/>
      <c r="D40" s="57"/>
      <c r="E40" s="137"/>
      <c r="F40" s="136"/>
      <c r="G40" s="64"/>
      <c r="H40" s="135"/>
      <c r="I40" s="7"/>
    </row>
    <row r="41" spans="1:9" ht="15" customHeight="1" x14ac:dyDescent="0.35">
      <c r="A41" s="47"/>
      <c r="B41" s="140"/>
      <c r="C41" s="139"/>
      <c r="D41" s="138"/>
      <c r="E41" s="137"/>
      <c r="F41" s="136"/>
      <c r="G41" s="64"/>
      <c r="H41" s="135"/>
    </row>
    <row r="42" spans="1:9" s="6" customFormat="1" ht="15" customHeight="1" x14ac:dyDescent="0.35">
      <c r="A42" s="44" t="s">
        <v>47</v>
      </c>
      <c r="B42" s="59" t="s">
        <v>46</v>
      </c>
      <c r="C42" s="58"/>
      <c r="D42" s="57"/>
      <c r="E42" s="34"/>
      <c r="F42" s="115"/>
      <c r="G42" s="32"/>
      <c r="H42" s="31"/>
      <c r="I42" s="7"/>
    </row>
    <row r="43" spans="1:9" s="6" customFormat="1" ht="15" customHeight="1" x14ac:dyDescent="0.35">
      <c r="A43" s="44"/>
      <c r="B43" s="43" t="s">
        <v>45</v>
      </c>
      <c r="C43" s="42"/>
      <c r="D43" s="41"/>
      <c r="E43" s="40" t="s">
        <v>2</v>
      </c>
      <c r="F43" s="52"/>
      <c r="G43" s="32" t="s">
        <v>8</v>
      </c>
      <c r="H43" s="31">
        <f>'[1]Project Detail'!H18*'[1]Project Detail'!I22</f>
        <v>83691.651347785111</v>
      </c>
      <c r="I43" s="7"/>
    </row>
    <row r="44" spans="1:9" s="6" customFormat="1" ht="15" customHeight="1" x14ac:dyDescent="0.35">
      <c r="A44" s="44"/>
      <c r="B44" s="56"/>
      <c r="C44" s="55"/>
      <c r="D44" s="54"/>
      <c r="E44" s="44"/>
      <c r="F44" s="115"/>
      <c r="G44" s="32"/>
      <c r="H44" s="31"/>
      <c r="I44" s="7"/>
    </row>
    <row r="45" spans="1:9" s="6" customFormat="1" ht="15" customHeight="1" x14ac:dyDescent="0.35">
      <c r="A45" s="38"/>
      <c r="B45" s="43" t="s">
        <v>44</v>
      </c>
      <c r="C45" s="42"/>
      <c r="D45" s="41"/>
      <c r="E45" s="34" t="s">
        <v>13</v>
      </c>
      <c r="F45" s="70">
        <f>H43</f>
        <v>83691.651347785111</v>
      </c>
      <c r="G45" s="67">
        <v>0.1</v>
      </c>
      <c r="H45" s="134">
        <f>F45*G45</f>
        <v>8369.1651347785119</v>
      </c>
      <c r="I45" s="7"/>
    </row>
    <row r="46" spans="1:9" s="6" customFormat="1" ht="15" customHeight="1" x14ac:dyDescent="0.35">
      <c r="A46" s="38"/>
      <c r="B46" s="43" t="s">
        <v>43</v>
      </c>
      <c r="C46" s="133"/>
      <c r="D46" s="132"/>
      <c r="E46" s="53"/>
      <c r="F46" s="52"/>
      <c r="G46" s="32"/>
      <c r="H46" s="31"/>
      <c r="I46" s="7"/>
    </row>
    <row r="47" spans="1:9" s="6" customFormat="1" ht="15" customHeight="1" x14ac:dyDescent="0.35">
      <c r="A47" s="38"/>
      <c r="B47" s="56"/>
      <c r="C47" s="131"/>
      <c r="D47" s="130"/>
      <c r="E47" s="53"/>
      <c r="F47" s="129"/>
      <c r="G47" s="32"/>
      <c r="H47" s="31"/>
      <c r="I47" s="7"/>
    </row>
    <row r="48" spans="1:9" s="6" customFormat="1" ht="15" customHeight="1" x14ac:dyDescent="0.35">
      <c r="A48" s="47">
        <v>200.04</v>
      </c>
      <c r="B48" s="59" t="s">
        <v>42</v>
      </c>
      <c r="C48" s="58"/>
      <c r="D48" s="57"/>
      <c r="E48" s="34"/>
      <c r="F48" s="128"/>
      <c r="G48" s="34"/>
      <c r="H48" s="31"/>
      <c r="I48" s="7"/>
    </row>
    <row r="49" spans="1:12" s="6" customFormat="1" ht="15" customHeight="1" x14ac:dyDescent="0.35">
      <c r="A49" s="65"/>
      <c r="B49" s="77"/>
      <c r="C49" s="76"/>
      <c r="D49" s="75"/>
      <c r="E49" s="34"/>
      <c r="F49" s="40"/>
      <c r="G49" s="34"/>
      <c r="H49" s="31"/>
      <c r="I49" s="7"/>
    </row>
    <row r="50" spans="1:12" s="6" customFormat="1" ht="15" customHeight="1" x14ac:dyDescent="0.35">
      <c r="A50" s="44" t="s">
        <v>41</v>
      </c>
      <c r="B50" s="43" t="s">
        <v>40</v>
      </c>
      <c r="C50" s="42"/>
      <c r="D50" s="41"/>
      <c r="E50" s="40" t="s">
        <v>2</v>
      </c>
      <c r="F50" s="126"/>
      <c r="G50" s="32" t="s">
        <v>8</v>
      </c>
      <c r="H50" s="31">
        <f>'[1]Project Detail'!H11*'[1]Project Detail'!I22</f>
        <v>276182.44944769086</v>
      </c>
      <c r="I50" s="7"/>
      <c r="J50" s="127"/>
      <c r="K50" s="127"/>
      <c r="L50" s="110"/>
    </row>
    <row r="51" spans="1:12" s="6" customFormat="1" ht="15" customHeight="1" x14ac:dyDescent="0.35">
      <c r="A51" s="44"/>
      <c r="B51" s="77"/>
      <c r="C51" s="111"/>
      <c r="D51" s="111"/>
      <c r="E51" s="34"/>
      <c r="F51" s="126"/>
      <c r="G51" s="32"/>
      <c r="H51" s="31"/>
      <c r="I51" s="7"/>
      <c r="J51" s="125"/>
      <c r="K51" s="118"/>
      <c r="L51" s="110"/>
    </row>
    <row r="52" spans="1:12" s="6" customFormat="1" ht="86.25" customHeight="1" x14ac:dyDescent="0.35">
      <c r="A52" s="38"/>
      <c r="B52" s="124" t="s">
        <v>39</v>
      </c>
      <c r="C52" s="123"/>
      <c r="D52" s="122"/>
      <c r="E52" s="34"/>
      <c r="F52" s="70"/>
      <c r="G52" s="32"/>
      <c r="H52" s="31"/>
      <c r="I52" s="7"/>
      <c r="J52" s="121"/>
      <c r="K52" s="120"/>
      <c r="L52" s="110"/>
    </row>
    <row r="53" spans="1:12" s="6" customFormat="1" ht="15" customHeight="1" x14ac:dyDescent="0.35">
      <c r="A53" s="38"/>
      <c r="B53" s="55"/>
      <c r="C53" s="55"/>
      <c r="D53" s="55"/>
      <c r="E53" s="34"/>
      <c r="F53" s="115"/>
      <c r="G53" s="32"/>
      <c r="H53" s="31"/>
      <c r="I53" s="113"/>
      <c r="J53" s="112"/>
      <c r="K53" s="119"/>
      <c r="L53" s="118"/>
    </row>
    <row r="54" spans="1:12" s="6" customFormat="1" ht="15" customHeight="1" x14ac:dyDescent="0.35">
      <c r="A54" s="44" t="s">
        <v>38</v>
      </c>
      <c r="B54" s="43" t="s">
        <v>37</v>
      </c>
      <c r="C54" s="42"/>
      <c r="D54" s="41"/>
      <c r="E54" s="34" t="s">
        <v>13</v>
      </c>
      <c r="F54" s="117">
        <f>H50+H51</f>
        <v>276182.44944769086</v>
      </c>
      <c r="G54" s="67">
        <v>0.1</v>
      </c>
      <c r="H54" s="66">
        <f>F54*G54</f>
        <v>27618.244944769089</v>
      </c>
      <c r="I54" s="113"/>
      <c r="J54" s="112"/>
      <c r="K54" s="110"/>
      <c r="L54" s="116"/>
    </row>
    <row r="55" spans="1:12" s="6" customFormat="1" ht="15" customHeight="1" x14ac:dyDescent="0.35">
      <c r="A55" s="38"/>
      <c r="B55" s="43" t="s">
        <v>36</v>
      </c>
      <c r="C55" s="42"/>
      <c r="D55" s="41"/>
      <c r="E55" s="34"/>
      <c r="F55" s="115"/>
      <c r="G55" s="114"/>
      <c r="H55" s="31"/>
      <c r="I55" s="113"/>
      <c r="J55" s="112"/>
      <c r="K55" s="110"/>
      <c r="L55" s="110"/>
    </row>
    <row r="56" spans="1:12" s="6" customFormat="1" ht="15" customHeight="1" x14ac:dyDescent="0.35">
      <c r="A56" s="65"/>
      <c r="B56" s="77"/>
      <c r="C56" s="76"/>
      <c r="D56" s="111"/>
      <c r="E56" s="34"/>
      <c r="F56" s="40"/>
      <c r="G56" s="32"/>
      <c r="H56" s="31"/>
      <c r="I56" s="7"/>
      <c r="J56" s="63"/>
      <c r="K56" s="110"/>
      <c r="L56" s="110"/>
    </row>
    <row r="57" spans="1:12" s="6" customFormat="1" ht="15" customHeight="1" x14ac:dyDescent="0.35">
      <c r="A57" s="91"/>
      <c r="B57" s="29"/>
      <c r="C57" s="29"/>
      <c r="D57" s="29"/>
      <c r="E57" s="28"/>
      <c r="F57" s="27"/>
      <c r="G57" s="26"/>
      <c r="H57" s="25"/>
      <c r="I57" s="7"/>
      <c r="K57" s="109"/>
      <c r="L57" s="109"/>
    </row>
    <row r="58" spans="1:12" s="6" customFormat="1" ht="15" customHeight="1" x14ac:dyDescent="0.35">
      <c r="A58" s="85"/>
      <c r="B58" s="90" t="s">
        <v>35</v>
      </c>
      <c r="C58" s="84"/>
      <c r="D58" s="84"/>
      <c r="E58" s="89"/>
      <c r="F58" s="88"/>
      <c r="G58" s="87" t="s">
        <v>0</v>
      </c>
      <c r="H58" s="19">
        <f>SUM(H19:H57)</f>
        <v>752502.07059569878</v>
      </c>
      <c r="I58" s="7"/>
    </row>
    <row r="59" spans="1:12" ht="15" customHeight="1" x14ac:dyDescent="0.35">
      <c r="A59" s="86"/>
      <c r="B59" s="16"/>
      <c r="C59" s="16"/>
      <c r="D59" s="16"/>
      <c r="E59" s="14"/>
      <c r="F59" s="13"/>
      <c r="G59" s="12"/>
      <c r="H59" s="11"/>
    </row>
    <row r="60" spans="1:12" ht="15" customHeight="1" x14ac:dyDescent="0.35">
      <c r="A60" s="108"/>
      <c r="B60" s="84"/>
      <c r="C60" s="84"/>
      <c r="D60" s="84"/>
      <c r="E60" s="89"/>
      <c r="F60" s="88"/>
      <c r="G60" s="107"/>
      <c r="H60" s="107"/>
    </row>
    <row r="61" spans="1:12" ht="15" customHeight="1" x14ac:dyDescent="0.35"/>
    <row r="62" spans="1:12" ht="15" customHeight="1" x14ac:dyDescent="0.35">
      <c r="A62" s="5"/>
    </row>
    <row r="63" spans="1:12" ht="15" customHeight="1" x14ac:dyDescent="0.35">
      <c r="A63" s="5"/>
    </row>
    <row r="64" spans="1:12" ht="15" customHeight="1" x14ac:dyDescent="0.35">
      <c r="A64" s="5"/>
    </row>
    <row r="65" spans="1:9" ht="15" customHeight="1" x14ac:dyDescent="0.35">
      <c r="A65" s="5" t="s">
        <v>34</v>
      </c>
    </row>
    <row r="66" spans="1:9" ht="15" customHeight="1" x14ac:dyDescent="0.35">
      <c r="F66" s="106"/>
    </row>
    <row r="67" spans="1:9" ht="15" customHeight="1" x14ac:dyDescent="0.35">
      <c r="A67" s="104"/>
      <c r="B67" s="105"/>
      <c r="C67" s="105"/>
      <c r="D67" s="105"/>
      <c r="E67" s="104"/>
      <c r="F67" s="103"/>
      <c r="G67" s="102"/>
      <c r="H67" s="101"/>
    </row>
    <row r="68" spans="1:9" ht="15" customHeight="1" x14ac:dyDescent="0.35">
      <c r="A68" s="100" t="s">
        <v>33</v>
      </c>
      <c r="B68" s="22"/>
      <c r="C68" s="22"/>
      <c r="D68" s="22" t="s">
        <v>32</v>
      </c>
      <c r="E68" s="100" t="s">
        <v>31</v>
      </c>
      <c r="F68" s="99" t="s">
        <v>30</v>
      </c>
      <c r="G68" s="98" t="s">
        <v>29</v>
      </c>
      <c r="H68" s="97" t="s">
        <v>28</v>
      </c>
    </row>
    <row r="69" spans="1:9" s="6" customFormat="1" ht="15" customHeight="1" x14ac:dyDescent="0.3">
      <c r="A69" s="95" t="s">
        <v>27</v>
      </c>
      <c r="B69" s="96"/>
      <c r="C69" s="96"/>
      <c r="D69" s="96"/>
      <c r="E69" s="95"/>
      <c r="F69" s="94" t="s">
        <v>26</v>
      </c>
      <c r="G69" s="93"/>
      <c r="H69" s="92"/>
      <c r="I69" s="7"/>
    </row>
    <row r="70" spans="1:9" s="6" customFormat="1" ht="15" customHeight="1" x14ac:dyDescent="0.35">
      <c r="A70" s="91"/>
      <c r="B70" s="29"/>
      <c r="C70" s="29"/>
      <c r="D70" s="29"/>
      <c r="E70" s="28"/>
      <c r="F70" s="27"/>
      <c r="G70" s="26"/>
      <c r="H70" s="25"/>
      <c r="I70" s="7"/>
    </row>
    <row r="71" spans="1:9" s="6" customFormat="1" ht="15" customHeight="1" x14ac:dyDescent="0.35">
      <c r="A71" s="85"/>
      <c r="B71" s="90" t="s">
        <v>25</v>
      </c>
      <c r="C71" s="84"/>
      <c r="D71" s="84"/>
      <c r="E71" s="89"/>
      <c r="F71" s="88"/>
      <c r="G71" s="87" t="s">
        <v>0</v>
      </c>
      <c r="H71" s="19">
        <f>H58</f>
        <v>752502.07059569878</v>
      </c>
      <c r="I71" s="7"/>
    </row>
    <row r="72" spans="1:9" ht="15" customHeight="1" x14ac:dyDescent="0.35">
      <c r="A72" s="86"/>
      <c r="B72" s="16"/>
      <c r="C72" s="16"/>
      <c r="D72" s="16"/>
      <c r="E72" s="14"/>
      <c r="F72" s="13"/>
      <c r="G72" s="12"/>
      <c r="H72" s="11"/>
    </row>
    <row r="73" spans="1:9" s="6" customFormat="1" ht="15" customHeight="1" x14ac:dyDescent="0.35">
      <c r="A73" s="85"/>
      <c r="B73" s="84"/>
      <c r="C73" s="84"/>
      <c r="D73" s="83"/>
      <c r="E73" s="82"/>
      <c r="F73" s="81"/>
      <c r="G73" s="80"/>
      <c r="H73" s="79"/>
      <c r="I73" s="7"/>
    </row>
    <row r="74" spans="1:9" s="6" customFormat="1" ht="15" customHeight="1" x14ac:dyDescent="0.35">
      <c r="A74" s="47">
        <v>200.05</v>
      </c>
      <c r="B74" s="59" t="s">
        <v>24</v>
      </c>
      <c r="C74" s="58"/>
      <c r="D74" s="57"/>
      <c r="E74" s="34"/>
      <c r="F74" s="40"/>
      <c r="G74" s="63"/>
      <c r="H74" s="31"/>
      <c r="I74" s="7"/>
    </row>
    <row r="75" spans="1:9" s="6" customFormat="1" ht="15" customHeight="1" x14ac:dyDescent="0.35">
      <c r="A75" s="78"/>
      <c r="B75" s="59"/>
      <c r="C75" s="58"/>
      <c r="D75" s="57"/>
      <c r="E75" s="34"/>
      <c r="F75" s="40"/>
      <c r="G75" s="63"/>
      <c r="H75" s="31"/>
      <c r="I75" s="7"/>
    </row>
    <row r="76" spans="1:9" s="6" customFormat="1" ht="15" customHeight="1" x14ac:dyDescent="0.35">
      <c r="A76" s="62"/>
      <c r="B76" s="77"/>
      <c r="C76" s="76"/>
      <c r="D76" s="75"/>
      <c r="E76" s="34"/>
      <c r="F76" s="40"/>
      <c r="G76" s="63"/>
      <c r="H76" s="31"/>
      <c r="I76" s="7"/>
    </row>
    <row r="77" spans="1:9" s="6" customFormat="1" ht="29.25" customHeight="1" x14ac:dyDescent="0.35">
      <c r="A77" s="44" t="s">
        <v>23</v>
      </c>
      <c r="B77" s="74" t="s">
        <v>22</v>
      </c>
      <c r="C77" s="73"/>
      <c r="D77" s="72"/>
      <c r="E77" s="40" t="s">
        <v>2</v>
      </c>
      <c r="F77" s="40"/>
      <c r="G77" s="32" t="s">
        <v>8</v>
      </c>
      <c r="H77" s="31">
        <f>'[1]Project Detail'!H14*'[1]Project Detail'!I22</f>
        <v>23776.037314711677</v>
      </c>
      <c r="I77" s="7"/>
    </row>
    <row r="78" spans="1:9" s="6" customFormat="1" ht="15" customHeight="1" x14ac:dyDescent="0.35">
      <c r="A78" s="65"/>
      <c r="B78" s="69"/>
      <c r="C78" s="68"/>
      <c r="D78" s="68"/>
      <c r="E78" s="34"/>
      <c r="F78" s="40"/>
      <c r="G78" s="63"/>
      <c r="H78" s="31"/>
      <c r="I78" s="7"/>
    </row>
    <row r="79" spans="1:9" s="6" customFormat="1" ht="15" customHeight="1" x14ac:dyDescent="0.35">
      <c r="A79" s="44" t="s">
        <v>21</v>
      </c>
      <c r="B79" s="43" t="s">
        <v>20</v>
      </c>
      <c r="C79" s="42"/>
      <c r="D79" s="41"/>
      <c r="E79" s="34" t="s">
        <v>13</v>
      </c>
      <c r="F79" s="40">
        <f>+H77</f>
        <v>23776.037314711677</v>
      </c>
      <c r="G79" s="67">
        <v>0.1</v>
      </c>
      <c r="H79" s="66">
        <f>F79*G79</f>
        <v>2377.603731471168</v>
      </c>
      <c r="I79" s="7"/>
    </row>
    <row r="80" spans="1:9" s="6" customFormat="1" ht="15" customHeight="1" x14ac:dyDescent="0.35">
      <c r="A80" s="38"/>
      <c r="B80" s="56" t="s">
        <v>19</v>
      </c>
      <c r="C80" s="55"/>
      <c r="D80" s="54"/>
      <c r="E80" s="34"/>
      <c r="F80" s="40"/>
      <c r="G80" s="32"/>
      <c r="H80" s="31"/>
      <c r="I80" s="7"/>
    </row>
    <row r="81" spans="1:9" s="6" customFormat="1" ht="15" customHeight="1" x14ac:dyDescent="0.35">
      <c r="A81" s="38"/>
      <c r="B81" s="56"/>
      <c r="C81" s="55"/>
      <c r="D81" s="54"/>
      <c r="E81" s="34"/>
      <c r="F81" s="40"/>
      <c r="G81" s="32"/>
      <c r="H81" s="31"/>
      <c r="I81" s="7"/>
    </row>
    <row r="82" spans="1:9" s="6" customFormat="1" ht="15" customHeight="1" x14ac:dyDescent="0.35">
      <c r="A82" s="47">
        <v>200.06</v>
      </c>
      <c r="B82" s="59" t="s">
        <v>18</v>
      </c>
      <c r="C82" s="58"/>
      <c r="D82" s="57"/>
      <c r="E82" s="53"/>
      <c r="F82" s="40"/>
      <c r="G82" s="32"/>
      <c r="H82" s="31"/>
      <c r="I82" s="7"/>
    </row>
    <row r="83" spans="1:9" s="6" customFormat="1" ht="15" customHeight="1" x14ac:dyDescent="0.35">
      <c r="A83" s="38"/>
      <c r="B83" s="56"/>
      <c r="C83" s="55"/>
      <c r="D83" s="54"/>
      <c r="E83" s="34"/>
      <c r="F83" s="40"/>
      <c r="G83" s="32"/>
      <c r="H83" s="31"/>
      <c r="I83" s="7"/>
    </row>
    <row r="84" spans="1:9" s="6" customFormat="1" ht="15" customHeight="1" x14ac:dyDescent="0.35">
      <c r="A84" s="44" t="s">
        <v>17</v>
      </c>
      <c r="B84" s="43" t="s">
        <v>16</v>
      </c>
      <c r="C84" s="42"/>
      <c r="D84" s="42"/>
      <c r="E84" s="40" t="s">
        <v>2</v>
      </c>
      <c r="F84" s="40"/>
      <c r="G84" s="32" t="s">
        <v>8</v>
      </c>
      <c r="H84" s="31">
        <f>'[1]Project Detail'!H15*'[1]Project Detail'!I22</f>
        <v>28531.244777654014</v>
      </c>
      <c r="I84" s="7"/>
    </row>
    <row r="85" spans="1:9" s="6" customFormat="1" ht="15" customHeight="1" x14ac:dyDescent="0.35">
      <c r="A85" s="38"/>
      <c r="B85" s="43"/>
      <c r="C85" s="42"/>
      <c r="D85" s="42"/>
      <c r="E85" s="34"/>
      <c r="F85" s="70"/>
      <c r="G85" s="32"/>
      <c r="H85" s="31"/>
      <c r="I85" s="7"/>
    </row>
    <row r="86" spans="1:9" s="6" customFormat="1" ht="15" customHeight="1" x14ac:dyDescent="0.35">
      <c r="A86" s="38"/>
      <c r="B86" s="43"/>
      <c r="C86" s="42"/>
      <c r="D86" s="42"/>
      <c r="E86" s="71"/>
      <c r="F86" s="70"/>
      <c r="G86" s="32"/>
      <c r="H86" s="31"/>
      <c r="I86" s="7"/>
    </row>
    <row r="87" spans="1:9" s="6" customFormat="1" ht="15" customHeight="1" x14ac:dyDescent="0.35">
      <c r="A87" s="65"/>
      <c r="B87" s="43"/>
      <c r="C87" s="42"/>
      <c r="D87" s="42"/>
      <c r="E87" s="62"/>
      <c r="F87" s="61"/>
      <c r="G87" s="60"/>
      <c r="H87" s="31"/>
      <c r="I87" s="7"/>
    </row>
    <row r="88" spans="1:9" s="6" customFormat="1" ht="15" customHeight="1" x14ac:dyDescent="0.35">
      <c r="A88" s="65"/>
      <c r="B88" s="69"/>
      <c r="C88" s="68"/>
      <c r="D88" s="68"/>
      <c r="E88" s="34"/>
      <c r="F88" s="40"/>
      <c r="G88" s="63"/>
      <c r="H88" s="31"/>
      <c r="I88" s="7"/>
    </row>
    <row r="89" spans="1:9" s="6" customFormat="1" ht="15" customHeight="1" x14ac:dyDescent="0.35">
      <c r="A89" s="44" t="s">
        <v>15</v>
      </c>
      <c r="B89" s="43" t="s">
        <v>14</v>
      </c>
      <c r="C89" s="42"/>
      <c r="D89" s="41"/>
      <c r="E89" s="34" t="s">
        <v>13</v>
      </c>
      <c r="F89" s="40">
        <f>+H84</f>
        <v>28531.244777654014</v>
      </c>
      <c r="G89" s="67">
        <v>0.1</v>
      </c>
      <c r="H89" s="66">
        <f>F89*G89</f>
        <v>2853.1244777654015</v>
      </c>
      <c r="I89" s="7"/>
    </row>
    <row r="90" spans="1:9" s="6" customFormat="1" ht="15" customHeight="1" x14ac:dyDescent="0.35">
      <c r="A90" s="65"/>
      <c r="B90" s="64" t="s">
        <v>12</v>
      </c>
      <c r="C90" s="63"/>
      <c r="D90" s="63"/>
      <c r="E90" s="62"/>
      <c r="F90" s="61"/>
      <c r="G90" s="60"/>
      <c r="H90" s="31"/>
      <c r="I90" s="7"/>
    </row>
    <row r="91" spans="1:9" s="6" customFormat="1" ht="15" customHeight="1" x14ac:dyDescent="0.35">
      <c r="A91" s="65"/>
      <c r="B91" s="64"/>
      <c r="C91" s="63"/>
      <c r="D91" s="63"/>
      <c r="E91" s="62"/>
      <c r="F91" s="61"/>
      <c r="G91" s="60"/>
      <c r="H91" s="31"/>
      <c r="I91" s="7"/>
    </row>
    <row r="92" spans="1:9" s="6" customFormat="1" ht="15" customHeight="1" x14ac:dyDescent="0.35">
      <c r="A92" s="47">
        <v>200.07</v>
      </c>
      <c r="B92" s="59" t="s">
        <v>11</v>
      </c>
      <c r="C92" s="58"/>
      <c r="D92" s="57"/>
      <c r="E92" s="53"/>
      <c r="F92" s="40"/>
      <c r="G92" s="32"/>
      <c r="H92" s="31"/>
      <c r="I92" s="7"/>
    </row>
    <row r="93" spans="1:9" s="6" customFormat="1" ht="15" customHeight="1" x14ac:dyDescent="0.35">
      <c r="A93" s="38"/>
      <c r="B93" s="56"/>
      <c r="C93" s="55"/>
      <c r="D93" s="54"/>
      <c r="E93" s="34"/>
      <c r="F93" s="40"/>
      <c r="G93" s="32"/>
      <c r="H93" s="31"/>
      <c r="I93" s="7"/>
    </row>
    <row r="94" spans="1:9" s="6" customFormat="1" ht="15" customHeight="1" x14ac:dyDescent="0.35">
      <c r="A94" s="44" t="s">
        <v>10</v>
      </c>
      <c r="B94" s="43" t="s">
        <v>9</v>
      </c>
      <c r="C94" s="42"/>
      <c r="D94" s="41"/>
      <c r="E94" s="40" t="s">
        <v>2</v>
      </c>
      <c r="F94" s="52"/>
      <c r="G94" s="32" t="s">
        <v>8</v>
      </c>
      <c r="H94" s="31">
        <f>'[1]Project Detail'!H19</f>
        <v>49500</v>
      </c>
      <c r="I94" s="7"/>
    </row>
    <row r="95" spans="1:9" s="6" customFormat="1" ht="15" customHeight="1" x14ac:dyDescent="0.35">
      <c r="A95" s="38"/>
      <c r="B95" s="56"/>
      <c r="C95" s="55"/>
      <c r="D95" s="54"/>
      <c r="E95" s="53"/>
      <c r="F95" s="52"/>
      <c r="G95" s="32"/>
      <c r="H95" s="31"/>
      <c r="I95" s="7"/>
    </row>
    <row r="96" spans="1:9" s="6" customFormat="1" ht="15" customHeight="1" x14ac:dyDescent="0.35">
      <c r="A96" s="47">
        <v>200.08</v>
      </c>
      <c r="B96" s="50" t="s">
        <v>7</v>
      </c>
      <c r="C96" s="49"/>
      <c r="D96" s="48"/>
      <c r="E96" s="34" t="s">
        <v>6</v>
      </c>
      <c r="F96" s="39">
        <v>100</v>
      </c>
      <c r="G96" s="51">
        <v>10</v>
      </c>
      <c r="H96" s="31">
        <f>F96*G96</f>
        <v>1000</v>
      </c>
      <c r="I96" s="7"/>
    </row>
    <row r="97" spans="1:10" s="6" customFormat="1" ht="15" customHeight="1" x14ac:dyDescent="0.35">
      <c r="A97" s="47"/>
      <c r="B97" s="46"/>
      <c r="C97" s="45"/>
      <c r="D97" s="45"/>
      <c r="E97" s="34"/>
      <c r="F97" s="39"/>
      <c r="G97" s="39"/>
      <c r="H97" s="31"/>
      <c r="I97" s="7"/>
    </row>
    <row r="98" spans="1:10" s="6" customFormat="1" ht="15" customHeight="1" x14ac:dyDescent="0.35">
      <c r="A98" s="47">
        <v>200.09</v>
      </c>
      <c r="B98" s="50" t="s">
        <v>5</v>
      </c>
      <c r="C98" s="49"/>
      <c r="D98" s="48"/>
      <c r="E98" s="34"/>
      <c r="F98" s="39"/>
      <c r="G98" s="39"/>
      <c r="H98" s="31"/>
      <c r="I98" s="7"/>
    </row>
    <row r="99" spans="1:10" s="6" customFormat="1" ht="15" customHeight="1" x14ac:dyDescent="0.35">
      <c r="A99" s="47"/>
      <c r="B99" s="46"/>
      <c r="C99" s="45"/>
      <c r="D99" s="45"/>
      <c r="E99" s="34"/>
      <c r="F99" s="39"/>
      <c r="G99" s="39"/>
      <c r="H99" s="31"/>
      <c r="I99" s="7"/>
    </row>
    <row r="100" spans="1:10" s="6" customFormat="1" ht="15" customHeight="1" x14ac:dyDescent="0.35">
      <c r="A100" s="44" t="s">
        <v>4</v>
      </c>
      <c r="B100" s="43" t="s">
        <v>3</v>
      </c>
      <c r="C100" s="42"/>
      <c r="D100" s="41"/>
      <c r="E100" s="40" t="s">
        <v>2</v>
      </c>
      <c r="F100" s="39">
        <v>1</v>
      </c>
      <c r="G100" s="39">
        <f>('[1]Project Detail'!H13*'[1]Project Detail'!I22)+500+1000</f>
        <v>4353.124477765401</v>
      </c>
      <c r="H100" s="31">
        <f>F100*G100</f>
        <v>4353.124477765401</v>
      </c>
      <c r="I100" s="7"/>
    </row>
    <row r="101" spans="1:10" s="6" customFormat="1" ht="15" customHeight="1" x14ac:dyDescent="0.35">
      <c r="A101" s="38"/>
      <c r="B101" s="37"/>
      <c r="C101" s="36"/>
      <c r="D101" s="35"/>
      <c r="E101" s="34"/>
      <c r="F101" s="33"/>
      <c r="G101" s="32"/>
      <c r="H101" s="31"/>
      <c r="I101" s="7"/>
    </row>
    <row r="102" spans="1:10" s="6" customFormat="1" ht="15" customHeight="1" x14ac:dyDescent="0.35">
      <c r="A102" s="30"/>
      <c r="B102" s="29"/>
      <c r="C102" s="29"/>
      <c r="D102" s="29"/>
      <c r="E102" s="28"/>
      <c r="F102" s="27"/>
      <c r="G102" s="26"/>
      <c r="H102" s="25"/>
      <c r="I102" s="7"/>
    </row>
    <row r="103" spans="1:10" s="6" customFormat="1" ht="15" customHeight="1" x14ac:dyDescent="0.3">
      <c r="A103" s="24" t="s">
        <v>1</v>
      </c>
      <c r="B103" s="23"/>
      <c r="C103" s="23"/>
      <c r="D103" s="23"/>
      <c r="E103" s="22"/>
      <c r="F103" s="21"/>
      <c r="G103" s="20" t="s">
        <v>0</v>
      </c>
      <c r="H103" s="19">
        <f>SUM(H70:H102)</f>
        <v>864893.20537506649</v>
      </c>
      <c r="I103" s="7"/>
      <c r="J103" s="18"/>
    </row>
    <row r="104" spans="1:10" s="6" customFormat="1" ht="15" customHeight="1" x14ac:dyDescent="0.35">
      <c r="A104" s="17"/>
      <c r="B104" s="16"/>
      <c r="C104" s="16"/>
      <c r="D104" s="15"/>
      <c r="E104" s="14"/>
      <c r="F104" s="13"/>
      <c r="G104" s="12"/>
      <c r="H104" s="11"/>
      <c r="I104" s="7"/>
    </row>
    <row r="105" spans="1:10" s="6" customFormat="1" ht="15" customHeight="1" x14ac:dyDescent="0.3">
      <c r="H105" s="10">
        <f>H103/'[1]Project Detail'!I3</f>
        <v>5.4776569688361296E-2</v>
      </c>
      <c r="I105" s="7"/>
    </row>
    <row r="106" spans="1:10" s="6" customFormat="1" ht="15" customHeight="1" x14ac:dyDescent="0.35">
      <c r="B106" s="9"/>
      <c r="H106" s="8"/>
      <c r="I106" s="8"/>
    </row>
    <row r="107" spans="1:10" s="6" customFormat="1" ht="12" customHeight="1" x14ac:dyDescent="0.35">
      <c r="B107" s="3"/>
      <c r="I107" s="7"/>
    </row>
    <row r="108" spans="1:10" x14ac:dyDescent="0.35">
      <c r="B108" s="5"/>
    </row>
    <row r="109" spans="1:10" ht="12" customHeight="1" x14ac:dyDescent="0.3">
      <c r="B109" s="3"/>
      <c r="I109" s="4"/>
    </row>
    <row r="110" spans="1:10" ht="12" customHeight="1" x14ac:dyDescent="0.35">
      <c r="B110" s="3"/>
    </row>
  </sheetData>
  <mergeCells count="39">
    <mergeCell ref="B94:D94"/>
    <mergeCell ref="B77:D77"/>
    <mergeCell ref="G60:H60"/>
    <mergeCell ref="B74:D75"/>
    <mergeCell ref="B96:D96"/>
    <mergeCell ref="B98:D98"/>
    <mergeCell ref="B100:D101"/>
    <mergeCell ref="B79:D79"/>
    <mergeCell ref="B82:D82"/>
    <mergeCell ref="B84:D87"/>
    <mergeCell ref="B89:D89"/>
    <mergeCell ref="B92:D92"/>
    <mergeCell ref="B54:D54"/>
    <mergeCell ref="B55:D55"/>
    <mergeCell ref="J50:K50"/>
    <mergeCell ref="B33:D33"/>
    <mergeCell ref="B35:D35"/>
    <mergeCell ref="B37:D37"/>
    <mergeCell ref="B38:D38"/>
    <mergeCell ref="B40:D40"/>
    <mergeCell ref="B42:D42"/>
    <mergeCell ref="B43:D43"/>
    <mergeCell ref="K25:M25"/>
    <mergeCell ref="B27:D27"/>
    <mergeCell ref="B28:D28"/>
    <mergeCell ref="K28:M28"/>
    <mergeCell ref="B30:D30"/>
    <mergeCell ref="B52:D52"/>
    <mergeCell ref="B45:D45"/>
    <mergeCell ref="B46:D46"/>
    <mergeCell ref="B48:D48"/>
    <mergeCell ref="B50:D50"/>
    <mergeCell ref="B31:D31"/>
    <mergeCell ref="B15:D15"/>
    <mergeCell ref="B19:D19"/>
    <mergeCell ref="B20:D20"/>
    <mergeCell ref="B21:D21"/>
    <mergeCell ref="B24:D24"/>
    <mergeCell ref="B25:D25"/>
  </mergeCells>
  <printOptions horizontalCentered="1"/>
  <pageMargins left="0.35433070866141736" right="0.19685039370078741" top="0.39370078740157483" bottom="0.19685039370078741" header="0.59055118110236227" footer="0.27559055118110237"/>
  <pageSetup paperSize="9" scale="78" firstPageNumber="7" fitToHeight="0" orientation="portrait" useFirstPageNumber="1" r:id="rId1"/>
  <headerFooter alignWithMargins="0"/>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NYS BOQ  </vt:lpstr>
      <vt:lpstr>'NYS BOQ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Een Greyling</dc:creator>
  <cp:lastModifiedBy>Een Greyling</cp:lastModifiedBy>
  <dcterms:created xsi:type="dcterms:W3CDTF">2022-06-02T13:11:24Z</dcterms:created>
  <dcterms:modified xsi:type="dcterms:W3CDTF">2022-06-02T13:12:10Z</dcterms:modified>
</cp:coreProperties>
</file>